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codeName="ThisWorkbook"/>
  <mc:AlternateContent xmlns:mc="http://schemas.openxmlformats.org/markup-compatibility/2006">
    <mc:Choice Requires="x15">
      <x15ac:absPath xmlns:x15ac="http://schemas.microsoft.com/office/spreadsheetml/2010/11/ac" url="D:\01 Sunny Zhang\04 Report\01 NQ\"/>
    </mc:Choice>
  </mc:AlternateContent>
  <xr:revisionPtr revIDLastSave="0" documentId="13_ncr:1_{C21DB931-6884-4CD9-8149-FFD22A7DEFBA}" xr6:coauthVersionLast="46" xr6:coauthVersionMax="47" xr10:uidLastSave="{00000000-0000-0000-0000-000000000000}"/>
  <bookViews>
    <workbookView xWindow="-110" yWindow="-110" windowWidth="19420" windowHeight="10420" tabRatio="866" firstSheet="6" activeTab="12" xr2:uid="{00000000-000D-0000-FFFF-FFFF00000000}"/>
  </bookViews>
  <sheets>
    <sheet name="Version" sheetId="57" r:id="rId1"/>
    <sheet name="Project overview" sheetId="98" r:id="rId2"/>
    <sheet name="Status Summary" sheetId="97" r:id="rId3"/>
    <sheet name="SRQ" sheetId="96" r:id="rId4"/>
    <sheet name="Sheet1" sheetId="99" state="hidden" r:id="rId5"/>
    <sheet name="0.General" sheetId="94" r:id="rId6"/>
    <sheet name="0.1 Drinks" sheetId="92" r:id="rId7"/>
    <sheet name="0.2 Default settings" sheetId="95" r:id="rId8"/>
    <sheet name="1.Update" sheetId="85" r:id="rId9"/>
    <sheet name="2.User mode" sheetId="81" r:id="rId10"/>
    <sheet name="Drink test" sheetId="44" state="hidden" r:id="rId11"/>
    <sheet name="3. Home page" sheetId="87" r:id="rId12"/>
    <sheet name="5. Operator" sheetId="84" r:id="rId13"/>
    <sheet name="4. Maintenance" sheetId="88" r:id="rId14"/>
    <sheet name="6. Service" sheetId="86" r:id="rId15"/>
    <sheet name="7. Manufacturer" sheetId="89" r:id="rId16"/>
    <sheet name="8. Developer" sheetId="90" r:id="rId17"/>
    <sheet name="9.Error test" sheetId="91" r:id="rId18"/>
    <sheet name="payment" sheetId="100" r:id="rId19"/>
    <sheet name="Tracking list" sheetId="77" r:id="rId20"/>
  </sheets>
  <externalReferences>
    <externalReference r:id="rId21"/>
    <externalReference r:id="rId22"/>
    <externalReference r:id="rId23"/>
  </externalReferences>
  <definedNames>
    <definedName name="_xlnm._FilterDatabase" localSheetId="5" hidden="1">'0.General'!$A$2:$I$2</definedName>
    <definedName name="_xlnm._FilterDatabase" localSheetId="8" hidden="1">'1.Update'!$A$2:$I$2</definedName>
    <definedName name="_xlnm._FilterDatabase" localSheetId="9" hidden="1">'2.User mode'!$A$2:$I$82</definedName>
    <definedName name="_xlnm._FilterDatabase" localSheetId="11" hidden="1">'3. Home page'!$A$2:$I$42</definedName>
    <definedName name="_xlnm._FilterDatabase" localSheetId="13" hidden="1">'4. Maintenance'!$A$2:$I$80</definedName>
    <definedName name="_xlnm._FilterDatabase" localSheetId="12" hidden="1">'5. Operator'!$A$2:$I$133</definedName>
    <definedName name="_xlnm._FilterDatabase" localSheetId="14" hidden="1">'6. Service'!$A$2:$I$2</definedName>
    <definedName name="_xlnm._FilterDatabase" localSheetId="15" hidden="1">'7. Manufacturer'!$A$2:$I$2</definedName>
    <definedName name="_xlnm._FilterDatabase" localSheetId="16" hidden="1">'8. Developer'!$A$2:$J$2</definedName>
    <definedName name="_xlnm._FilterDatabase" localSheetId="17" hidden="1">'9.Error test'!$A$2:$I$21</definedName>
    <definedName name="_xlnm._FilterDatabase" localSheetId="4" hidden="1">Sheet1!$A$1:$C$315</definedName>
    <definedName name="_xlnm._FilterDatabase" localSheetId="3">SRQ!$B$1:$B$1</definedName>
    <definedName name="_xlnm._FilterDatabase" localSheetId="19" hidden="1">'Tracking list'!$A$2:$E$2</definedName>
    <definedName name="ColorList">'[1]Severity Grid'!$H$10:$I$25</definedName>
    <definedName name="SevGrid">'[2]Composer Tracking List'!$S$1:$S$65536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6" i="85" l="1"/>
  <c r="L6" i="92"/>
  <c r="L5" i="92" s="1"/>
  <c r="L7" i="87"/>
  <c r="L4" i="92"/>
  <c r="L5" i="85"/>
  <c r="L4" i="88"/>
  <c r="G27" i="97" s="1"/>
  <c r="L5" i="84"/>
  <c r="C4" i="96"/>
  <c r="C9" i="96"/>
  <c r="C10" i="96"/>
  <c r="C11" i="96"/>
  <c r="C12" i="96"/>
  <c r="C17" i="96"/>
  <c r="C18" i="96"/>
  <c r="C19" i="96"/>
  <c r="C20" i="96"/>
  <c r="C25" i="96"/>
  <c r="C26" i="96"/>
  <c r="C27" i="96"/>
  <c r="C28" i="96"/>
  <c r="C33" i="96"/>
  <c r="C34" i="96"/>
  <c r="C35" i="96"/>
  <c r="C36" i="96"/>
  <c r="C41" i="96"/>
  <c r="C42" i="96"/>
  <c r="C43" i="96"/>
  <c r="C44" i="96"/>
  <c r="C49" i="96"/>
  <c r="C50" i="96"/>
  <c r="C51" i="96"/>
  <c r="C62" i="96"/>
  <c r="C114" i="96"/>
  <c r="C117" i="96"/>
  <c r="C118" i="96"/>
  <c r="C119" i="96"/>
  <c r="C125" i="96"/>
  <c r="C132" i="96"/>
  <c r="C133" i="96"/>
  <c r="C139" i="96"/>
  <c r="C141" i="96"/>
  <c r="C177" i="96"/>
  <c r="C185" i="96"/>
  <c r="C193" i="96"/>
  <c r="C201" i="96"/>
  <c r="C209" i="96"/>
  <c r="C215" i="96"/>
  <c r="C216" i="96"/>
  <c r="C217" i="96"/>
  <c r="C218" i="96"/>
  <c r="C219" i="96"/>
  <c r="C223" i="96"/>
  <c r="C229" i="96"/>
  <c r="C231" i="96"/>
  <c r="C233" i="96"/>
  <c r="C234" i="96"/>
  <c r="C235" i="96"/>
  <c r="C236" i="96"/>
  <c r="C237" i="96"/>
  <c r="C238" i="96"/>
  <c r="C260" i="96"/>
  <c r="D262" i="96"/>
  <c r="C262" i="96" s="1"/>
  <c r="D263" i="96"/>
  <c r="C263" i="96" s="1"/>
  <c r="D264" i="96"/>
  <c r="C264" i="96" s="1"/>
  <c r="D265" i="96"/>
  <c r="C265" i="96" s="1"/>
  <c r="D266" i="96"/>
  <c r="C266" i="96" s="1"/>
  <c r="D267" i="96"/>
  <c r="C267" i="96" s="1"/>
  <c r="D268" i="96"/>
  <c r="C268" i="96" s="1"/>
  <c r="D269" i="96"/>
  <c r="C269" i="96" s="1"/>
  <c r="D270" i="96"/>
  <c r="C270" i="96" s="1"/>
  <c r="D271" i="96"/>
  <c r="C271" i="96" s="1"/>
  <c r="D272" i="96"/>
  <c r="C272" i="96" s="1"/>
  <c r="D273" i="96"/>
  <c r="C273" i="96" s="1"/>
  <c r="D274" i="96"/>
  <c r="C274" i="96" s="1"/>
  <c r="D275" i="96"/>
  <c r="C275" i="96" s="1"/>
  <c r="D276" i="96"/>
  <c r="C276" i="96" s="1"/>
  <c r="D277" i="96"/>
  <c r="C277" i="96" s="1"/>
  <c r="D278" i="96"/>
  <c r="C278" i="96" s="1"/>
  <c r="D279" i="96"/>
  <c r="C279" i="96" s="1"/>
  <c r="D280" i="96"/>
  <c r="C280" i="96" s="1"/>
  <c r="D281" i="96"/>
  <c r="C281" i="96" s="1"/>
  <c r="D282" i="96"/>
  <c r="C282" i="96" s="1"/>
  <c r="D283" i="96"/>
  <c r="C283" i="96" s="1"/>
  <c r="D284" i="96"/>
  <c r="C284" i="96" s="1"/>
  <c r="D285" i="96"/>
  <c r="C285" i="96" s="1"/>
  <c r="D286" i="96"/>
  <c r="C286" i="96" s="1"/>
  <c r="D287" i="96"/>
  <c r="C287" i="96" s="1"/>
  <c r="D288" i="96"/>
  <c r="C288" i="96" s="1"/>
  <c r="D289" i="96"/>
  <c r="C289" i="96" s="1"/>
  <c r="D290" i="96"/>
  <c r="C290" i="96" s="1"/>
  <c r="D291" i="96"/>
  <c r="C291" i="96" s="1"/>
  <c r="D292" i="96"/>
  <c r="C292" i="96" s="1"/>
  <c r="D293" i="96"/>
  <c r="C293" i="96" s="1"/>
  <c r="D294" i="96"/>
  <c r="C294" i="96" s="1"/>
  <c r="D295" i="96"/>
  <c r="C295" i="96" s="1"/>
  <c r="D296" i="96"/>
  <c r="C296" i="96" s="1"/>
  <c r="D297" i="96"/>
  <c r="C297" i="96" s="1"/>
  <c r="D298" i="96"/>
  <c r="C298" i="96" s="1"/>
  <c r="D299" i="96"/>
  <c r="C299" i="96" s="1"/>
  <c r="D300" i="96"/>
  <c r="C300" i="96" s="1"/>
  <c r="D301" i="96"/>
  <c r="C301" i="96" s="1"/>
  <c r="D302" i="96"/>
  <c r="C302" i="96" s="1"/>
  <c r="D303" i="96"/>
  <c r="C303" i="96" s="1"/>
  <c r="D304" i="96"/>
  <c r="C304" i="96" s="1"/>
  <c r="D305" i="96"/>
  <c r="C305" i="96" s="1"/>
  <c r="D306" i="96"/>
  <c r="C306" i="96" s="1"/>
  <c r="D307" i="96"/>
  <c r="C307" i="96" s="1"/>
  <c r="D308" i="96"/>
  <c r="C308" i="96" s="1"/>
  <c r="D309" i="96"/>
  <c r="C309" i="96" s="1"/>
  <c r="D261" i="96"/>
  <c r="C261" i="96" s="1"/>
  <c r="D259" i="96"/>
  <c r="C259" i="96" s="1"/>
  <c r="D258" i="96"/>
  <c r="C258" i="96" s="1"/>
  <c r="D257" i="96"/>
  <c r="C257" i="96" s="1"/>
  <c r="D250" i="96"/>
  <c r="C250" i="96" s="1"/>
  <c r="D251" i="96"/>
  <c r="C251" i="96" s="1"/>
  <c r="D252" i="96"/>
  <c r="C252" i="96" s="1"/>
  <c r="D253" i="96"/>
  <c r="C253" i="96" s="1"/>
  <c r="D254" i="96"/>
  <c r="C254" i="96" s="1"/>
  <c r="D255" i="96"/>
  <c r="C255" i="96" s="1"/>
  <c r="D256" i="96"/>
  <c r="C256" i="96" s="1"/>
  <c r="D249" i="96"/>
  <c r="C249" i="96" s="1"/>
  <c r="D240" i="96"/>
  <c r="C240" i="96" s="1"/>
  <c r="D241" i="96"/>
  <c r="C241" i="96" s="1"/>
  <c r="D242" i="96"/>
  <c r="C242" i="96" s="1"/>
  <c r="D243" i="96"/>
  <c r="C243" i="96" s="1"/>
  <c r="D244" i="96"/>
  <c r="C244" i="96" s="1"/>
  <c r="D245" i="96"/>
  <c r="C245" i="96" s="1"/>
  <c r="D246" i="96"/>
  <c r="C246" i="96" s="1"/>
  <c r="D247" i="96"/>
  <c r="C247" i="96" s="1"/>
  <c r="D248" i="96"/>
  <c r="C248" i="96" s="1"/>
  <c r="D239" i="96"/>
  <c r="C239" i="96" s="1"/>
  <c r="D236" i="96"/>
  <c r="D235" i="96"/>
  <c r="D223" i="96"/>
  <c r="D224" i="96"/>
  <c r="C224" i="96" s="1"/>
  <c r="D225" i="96"/>
  <c r="C225" i="96" s="1"/>
  <c r="D226" i="96"/>
  <c r="C226" i="96" s="1"/>
  <c r="D227" i="96"/>
  <c r="C227" i="96" s="1"/>
  <c r="D228" i="96"/>
  <c r="C228" i="96" s="1"/>
  <c r="D229" i="96"/>
  <c r="D230" i="96"/>
  <c r="C230" i="96" s="1"/>
  <c r="D231" i="96"/>
  <c r="D232" i="96"/>
  <c r="C232" i="96" s="1"/>
  <c r="D233" i="96"/>
  <c r="D222" i="96"/>
  <c r="C222" i="96" s="1"/>
  <c r="D221" i="96"/>
  <c r="C221" i="96" s="1"/>
  <c r="D220" i="96"/>
  <c r="C220" i="96" s="1"/>
  <c r="D219" i="96"/>
  <c r="D218" i="96"/>
  <c r="D217" i="96"/>
  <c r="D212" i="96"/>
  <c r="C212" i="96" s="1"/>
  <c r="D213" i="96"/>
  <c r="C213" i="96" s="1"/>
  <c r="D214" i="96"/>
  <c r="C214" i="96" s="1"/>
  <c r="D211" i="96"/>
  <c r="C211" i="96" s="1"/>
  <c r="D210" i="96"/>
  <c r="C210" i="96" s="1"/>
  <c r="D209" i="96"/>
  <c r="D179" i="96"/>
  <c r="C179" i="96" s="1"/>
  <c r="D180" i="96"/>
  <c r="C180" i="96" s="1"/>
  <c r="D181" i="96"/>
  <c r="C181" i="96" s="1"/>
  <c r="D182" i="96"/>
  <c r="C182" i="96" s="1"/>
  <c r="D183" i="96"/>
  <c r="C183" i="96" s="1"/>
  <c r="D184" i="96"/>
  <c r="C184" i="96" s="1"/>
  <c r="D185" i="96"/>
  <c r="D186" i="96"/>
  <c r="C186" i="96" s="1"/>
  <c r="D187" i="96"/>
  <c r="C187" i="96" s="1"/>
  <c r="D188" i="96"/>
  <c r="C188" i="96" s="1"/>
  <c r="D189" i="96"/>
  <c r="C189" i="96" s="1"/>
  <c r="D190" i="96"/>
  <c r="C190" i="96" s="1"/>
  <c r="D191" i="96"/>
  <c r="C191" i="96" s="1"/>
  <c r="D192" i="96"/>
  <c r="C192" i="96" s="1"/>
  <c r="D193" i="96"/>
  <c r="D194" i="96"/>
  <c r="C194" i="96" s="1"/>
  <c r="D195" i="96"/>
  <c r="C195" i="96" s="1"/>
  <c r="D196" i="96"/>
  <c r="C196" i="96" s="1"/>
  <c r="D197" i="96"/>
  <c r="C197" i="96" s="1"/>
  <c r="D198" i="96"/>
  <c r="C198" i="96" s="1"/>
  <c r="D199" i="96"/>
  <c r="C199" i="96" s="1"/>
  <c r="D200" i="96"/>
  <c r="C200" i="96" s="1"/>
  <c r="D201" i="96"/>
  <c r="D202" i="96"/>
  <c r="C202" i="96" s="1"/>
  <c r="D203" i="96"/>
  <c r="C203" i="96" s="1"/>
  <c r="D204" i="96"/>
  <c r="C204" i="96" s="1"/>
  <c r="D205" i="96"/>
  <c r="C205" i="96" s="1"/>
  <c r="D206" i="96"/>
  <c r="C206" i="96" s="1"/>
  <c r="D207" i="96"/>
  <c r="C207" i="96" s="1"/>
  <c r="D208" i="96"/>
  <c r="C208" i="96" s="1"/>
  <c r="D178" i="96"/>
  <c r="C178" i="96" s="1"/>
  <c r="D176" i="96"/>
  <c r="C176" i="96" s="1"/>
  <c r="D175" i="96"/>
  <c r="C175" i="96" s="1"/>
  <c r="D168" i="96"/>
  <c r="C168" i="96" s="1"/>
  <c r="D169" i="96"/>
  <c r="C169" i="96" s="1"/>
  <c r="D170" i="96"/>
  <c r="C170" i="96" s="1"/>
  <c r="D171" i="96"/>
  <c r="C171" i="96" s="1"/>
  <c r="D172" i="96"/>
  <c r="C172" i="96" s="1"/>
  <c r="D173" i="96"/>
  <c r="C173" i="96" s="1"/>
  <c r="D174" i="96"/>
  <c r="C174" i="96" s="1"/>
  <c r="D167" i="96"/>
  <c r="C167" i="96" s="1"/>
  <c r="D158" i="96"/>
  <c r="C158" i="96" s="1"/>
  <c r="D159" i="96"/>
  <c r="C159" i="96" s="1"/>
  <c r="D160" i="96"/>
  <c r="C160" i="96" s="1"/>
  <c r="D161" i="96"/>
  <c r="C161" i="96" s="1"/>
  <c r="D162" i="96"/>
  <c r="C162" i="96" s="1"/>
  <c r="D163" i="96"/>
  <c r="C163" i="96" s="1"/>
  <c r="D164" i="96"/>
  <c r="C164" i="96" s="1"/>
  <c r="D165" i="96"/>
  <c r="C165" i="96" s="1"/>
  <c r="D166" i="96"/>
  <c r="C166" i="96" s="1"/>
  <c r="D157" i="96"/>
  <c r="C157" i="96" s="1"/>
  <c r="D156" i="96"/>
  <c r="C156" i="96" s="1"/>
  <c r="D145" i="96"/>
  <c r="C145" i="96" s="1"/>
  <c r="D146" i="96"/>
  <c r="C146" i="96" s="1"/>
  <c r="D147" i="96"/>
  <c r="C147" i="96" s="1"/>
  <c r="D148" i="96"/>
  <c r="C148" i="96" s="1"/>
  <c r="D149" i="96"/>
  <c r="C149" i="96" s="1"/>
  <c r="D150" i="96"/>
  <c r="C150" i="96" s="1"/>
  <c r="D151" i="96"/>
  <c r="C151" i="96" s="1"/>
  <c r="D152" i="96"/>
  <c r="C152" i="96" s="1"/>
  <c r="D153" i="96"/>
  <c r="C153" i="96" s="1"/>
  <c r="D154" i="96"/>
  <c r="C154" i="96" s="1"/>
  <c r="D155" i="96"/>
  <c r="C155" i="96" s="1"/>
  <c r="D144" i="96"/>
  <c r="C144" i="96" s="1"/>
  <c r="D143" i="96"/>
  <c r="C143" i="96" s="1"/>
  <c r="D142" i="96"/>
  <c r="C142" i="96" s="1"/>
  <c r="D126" i="96"/>
  <c r="C126" i="96" s="1"/>
  <c r="D127" i="96"/>
  <c r="C127" i="96" s="1"/>
  <c r="D128" i="96"/>
  <c r="C128" i="96" s="1"/>
  <c r="D129" i="96"/>
  <c r="C129" i="96" s="1"/>
  <c r="D130" i="96"/>
  <c r="C130" i="96" s="1"/>
  <c r="D131" i="96"/>
  <c r="C131" i="96" s="1"/>
  <c r="D132" i="96"/>
  <c r="D133" i="96"/>
  <c r="D134" i="96"/>
  <c r="C134" i="96" s="1"/>
  <c r="D135" i="96"/>
  <c r="C135" i="96" s="1"/>
  <c r="D136" i="96"/>
  <c r="C136" i="96" s="1"/>
  <c r="D137" i="96"/>
  <c r="C137" i="96" s="1"/>
  <c r="D138" i="96"/>
  <c r="C138" i="96" s="1"/>
  <c r="D139" i="96"/>
  <c r="D140" i="96"/>
  <c r="C140" i="96" s="1"/>
  <c r="D125" i="96"/>
  <c r="D124" i="96"/>
  <c r="C124" i="96" s="1"/>
  <c r="D123" i="96"/>
  <c r="C123" i="96" s="1"/>
  <c r="D122" i="96"/>
  <c r="C122" i="96" s="1"/>
  <c r="D121" i="96"/>
  <c r="C121" i="96" s="1"/>
  <c r="D120" i="96"/>
  <c r="C120" i="96" s="1"/>
  <c r="D118" i="96"/>
  <c r="D119" i="96"/>
  <c r="D117" i="96"/>
  <c r="D116" i="96"/>
  <c r="C116" i="96" s="1"/>
  <c r="D115" i="96"/>
  <c r="C115" i="96" s="1"/>
  <c r="D112" i="96"/>
  <c r="C112" i="96" s="1"/>
  <c r="D113" i="96"/>
  <c r="C113" i="96" s="1"/>
  <c r="D111" i="96"/>
  <c r="C111" i="96" s="1"/>
  <c r="D92" i="96"/>
  <c r="C92" i="96" s="1"/>
  <c r="D93" i="96"/>
  <c r="C93" i="96" s="1"/>
  <c r="D94" i="96"/>
  <c r="C94" i="96" s="1"/>
  <c r="D95" i="96"/>
  <c r="C95" i="96" s="1"/>
  <c r="D96" i="96"/>
  <c r="C96" i="96" s="1"/>
  <c r="D97" i="96"/>
  <c r="C97" i="96" s="1"/>
  <c r="D98" i="96"/>
  <c r="C98" i="96" s="1"/>
  <c r="D99" i="96"/>
  <c r="C99" i="96" s="1"/>
  <c r="D100" i="96"/>
  <c r="C100" i="96" s="1"/>
  <c r="D101" i="96"/>
  <c r="C101" i="96" s="1"/>
  <c r="D102" i="96"/>
  <c r="C102" i="96" s="1"/>
  <c r="D103" i="96"/>
  <c r="C103" i="96" s="1"/>
  <c r="D104" i="96"/>
  <c r="C104" i="96" s="1"/>
  <c r="D105" i="96"/>
  <c r="C105" i="96" s="1"/>
  <c r="D106" i="96"/>
  <c r="C106" i="96" s="1"/>
  <c r="D107" i="96"/>
  <c r="C107" i="96" s="1"/>
  <c r="D108" i="96"/>
  <c r="C108" i="96" s="1"/>
  <c r="D109" i="96"/>
  <c r="C109" i="96" s="1"/>
  <c r="D110" i="96"/>
  <c r="C110" i="96" s="1"/>
  <c r="D90" i="96"/>
  <c r="C90" i="96" s="1"/>
  <c r="D68" i="96"/>
  <c r="C68" i="96" s="1"/>
  <c r="D69" i="96"/>
  <c r="C69" i="96" s="1"/>
  <c r="D70" i="96"/>
  <c r="C70" i="96" s="1"/>
  <c r="D71" i="96"/>
  <c r="C71" i="96" s="1"/>
  <c r="D72" i="96"/>
  <c r="C72" i="96" s="1"/>
  <c r="D73" i="96"/>
  <c r="C73" i="96" s="1"/>
  <c r="D74" i="96"/>
  <c r="C74" i="96" s="1"/>
  <c r="D75" i="96"/>
  <c r="C75" i="96" s="1"/>
  <c r="D76" i="96"/>
  <c r="C76" i="96" s="1"/>
  <c r="D77" i="96"/>
  <c r="C77" i="96" s="1"/>
  <c r="D78" i="96"/>
  <c r="C78" i="96" s="1"/>
  <c r="D79" i="96"/>
  <c r="C79" i="96" s="1"/>
  <c r="D80" i="96"/>
  <c r="C80" i="96" s="1"/>
  <c r="D81" i="96"/>
  <c r="C81" i="96" s="1"/>
  <c r="D82" i="96"/>
  <c r="C82" i="96" s="1"/>
  <c r="D83" i="96"/>
  <c r="C83" i="96" s="1"/>
  <c r="D84" i="96"/>
  <c r="C84" i="96" s="1"/>
  <c r="D85" i="96"/>
  <c r="C85" i="96" s="1"/>
  <c r="D86" i="96"/>
  <c r="C86" i="96" s="1"/>
  <c r="D87" i="96"/>
  <c r="C87" i="96" s="1"/>
  <c r="D88" i="96"/>
  <c r="C88" i="96" s="1"/>
  <c r="D89" i="96"/>
  <c r="C89" i="96" s="1"/>
  <c r="D67" i="96"/>
  <c r="C67" i="96" s="1"/>
  <c r="D66" i="96"/>
  <c r="C66" i="96" s="1"/>
  <c r="D64" i="96"/>
  <c r="C64" i="96" s="1"/>
  <c r="D65" i="96"/>
  <c r="C65" i="96" s="1"/>
  <c r="D63" i="96"/>
  <c r="C63" i="96" s="1"/>
  <c r="D91" i="96"/>
  <c r="C91" i="96" s="1"/>
  <c r="D54" i="96"/>
  <c r="C54" i="96" s="1"/>
  <c r="D55" i="96"/>
  <c r="C55" i="96" s="1"/>
  <c r="D56" i="96"/>
  <c r="C56" i="96" s="1"/>
  <c r="D57" i="96"/>
  <c r="C57" i="96" s="1"/>
  <c r="D58" i="96"/>
  <c r="C58" i="96" s="1"/>
  <c r="D59" i="96"/>
  <c r="C59" i="96" s="1"/>
  <c r="D60" i="96"/>
  <c r="C60" i="96" s="1"/>
  <c r="D61" i="96"/>
  <c r="C61" i="96" s="1"/>
  <c r="D53" i="96"/>
  <c r="C53" i="96" s="1"/>
  <c r="D52" i="96"/>
  <c r="C52" i="96" s="1"/>
  <c r="D3" i="96"/>
  <c r="C3" i="96" s="1"/>
  <c r="D4" i="96"/>
  <c r="D5" i="96"/>
  <c r="C5" i="96" s="1"/>
  <c r="D6" i="96"/>
  <c r="C6" i="96" s="1"/>
  <c r="D7" i="96"/>
  <c r="C7" i="96" s="1"/>
  <c r="D8" i="96"/>
  <c r="C8" i="96" s="1"/>
  <c r="D9" i="96"/>
  <c r="D10" i="96"/>
  <c r="D11" i="96"/>
  <c r="D12" i="96"/>
  <c r="D13" i="96"/>
  <c r="C13" i="96" s="1"/>
  <c r="D14" i="96"/>
  <c r="C14" i="96" s="1"/>
  <c r="D15" i="96"/>
  <c r="C15" i="96" s="1"/>
  <c r="D16" i="96"/>
  <c r="C16" i="96" s="1"/>
  <c r="D17" i="96"/>
  <c r="D18" i="96"/>
  <c r="D19" i="96"/>
  <c r="D20" i="96"/>
  <c r="D21" i="96"/>
  <c r="C21" i="96" s="1"/>
  <c r="D22" i="96"/>
  <c r="C22" i="96" s="1"/>
  <c r="D23" i="96"/>
  <c r="C23" i="96" s="1"/>
  <c r="D24" i="96"/>
  <c r="C24" i="96" s="1"/>
  <c r="D25" i="96"/>
  <c r="D26" i="96"/>
  <c r="D27" i="96"/>
  <c r="D28" i="96"/>
  <c r="D29" i="96"/>
  <c r="C29" i="96" s="1"/>
  <c r="D30" i="96"/>
  <c r="C30" i="96" s="1"/>
  <c r="D31" i="96"/>
  <c r="C31" i="96" s="1"/>
  <c r="D32" i="96"/>
  <c r="C32" i="96" s="1"/>
  <c r="D33" i="96"/>
  <c r="D34" i="96"/>
  <c r="D35" i="96"/>
  <c r="D36" i="96"/>
  <c r="D37" i="96"/>
  <c r="C37" i="96" s="1"/>
  <c r="D38" i="96"/>
  <c r="C38" i="96" s="1"/>
  <c r="D39" i="96"/>
  <c r="C39" i="96" s="1"/>
  <c r="D40" i="96"/>
  <c r="C40" i="96" s="1"/>
  <c r="D41" i="96"/>
  <c r="D42" i="96"/>
  <c r="D43" i="96"/>
  <c r="D44" i="96"/>
  <c r="D45" i="96"/>
  <c r="C45" i="96" s="1"/>
  <c r="D46" i="96"/>
  <c r="C46" i="96" s="1"/>
  <c r="D47" i="96"/>
  <c r="C47" i="96" s="1"/>
  <c r="D48" i="96"/>
  <c r="C48" i="96" s="1"/>
  <c r="D49" i="96"/>
  <c r="D50" i="96"/>
  <c r="L3" i="84"/>
  <c r="L3" i="94"/>
  <c r="C292" i="99"/>
  <c r="C293" i="99"/>
  <c r="C294" i="99"/>
  <c r="C299" i="99"/>
  <c r="C309" i="99"/>
  <c r="C310" i="99"/>
  <c r="B313" i="99"/>
  <c r="C313" i="99" s="1"/>
  <c r="B314" i="99"/>
  <c r="C314" i="99" s="1"/>
  <c r="B315" i="99"/>
  <c r="C315" i="99" s="1"/>
  <c r="B311" i="99"/>
  <c r="C311" i="99" s="1"/>
  <c r="B312" i="99"/>
  <c r="C312" i="99" s="1"/>
  <c r="B310" i="99"/>
  <c r="B309" i="99"/>
  <c r="B308" i="99"/>
  <c r="C308" i="99" s="1"/>
  <c r="B307" i="99"/>
  <c r="C307" i="99" s="1"/>
  <c r="B306" i="99"/>
  <c r="C306" i="99" s="1"/>
  <c r="B305" i="99"/>
  <c r="C305" i="99" s="1"/>
  <c r="B304" i="99"/>
  <c r="C304" i="99" s="1"/>
  <c r="B303" i="99"/>
  <c r="C303" i="99" s="1"/>
  <c r="B302" i="99"/>
  <c r="C302" i="99" s="1"/>
  <c r="B301" i="99"/>
  <c r="C301" i="99" s="1"/>
  <c r="B299" i="99"/>
  <c r="B300" i="99"/>
  <c r="C300" i="99" s="1"/>
  <c r="B295" i="99"/>
  <c r="C295" i="99" s="1"/>
  <c r="B296" i="99"/>
  <c r="C296" i="99" s="1"/>
  <c r="B297" i="99"/>
  <c r="C297" i="99" s="1"/>
  <c r="B298" i="99"/>
  <c r="C298" i="99" s="1"/>
  <c r="B294" i="99"/>
  <c r="B293" i="99"/>
  <c r="B292" i="99"/>
  <c r="B291" i="99"/>
  <c r="C291" i="99" s="1"/>
  <c r="B290" i="99"/>
  <c r="C290" i="99" s="1"/>
  <c r="B289" i="99"/>
  <c r="C289" i="99" s="1"/>
  <c r="B287" i="99"/>
  <c r="C287" i="99" s="1"/>
  <c r="B288" i="99"/>
  <c r="C288" i="99" s="1"/>
  <c r="M7" i="100"/>
  <c r="M5" i="100"/>
  <c r="M4" i="100"/>
  <c r="M3" i="100"/>
  <c r="B286" i="99"/>
  <c r="C286" i="99" s="1"/>
  <c r="B285" i="99"/>
  <c r="C285" i="99" s="1"/>
  <c r="B284" i="99"/>
  <c r="C284" i="99" s="1"/>
  <c r="B282" i="99"/>
  <c r="C282" i="99" s="1"/>
  <c r="B283" i="99"/>
  <c r="C283" i="99" s="1"/>
  <c r="B281" i="99"/>
  <c r="C281" i="99" s="1"/>
  <c r="B280" i="99"/>
  <c r="C280" i="99" s="1"/>
  <c r="B279" i="99"/>
  <c r="C279" i="99" s="1"/>
  <c r="B278" i="99"/>
  <c r="C278" i="99" s="1"/>
  <c r="B277" i="99"/>
  <c r="C277" i="99" s="1"/>
  <c r="B276" i="99"/>
  <c r="C276" i="99" s="1"/>
  <c r="B275" i="99"/>
  <c r="C275" i="99" s="1"/>
  <c r="B274" i="99"/>
  <c r="C274" i="99" s="1"/>
  <c r="B273" i="99"/>
  <c r="C273" i="99" s="1"/>
  <c r="B272" i="99"/>
  <c r="C272" i="99" s="1"/>
  <c r="B271" i="99"/>
  <c r="C271" i="99" s="1"/>
  <c r="B270" i="99"/>
  <c r="C270" i="99" s="1"/>
  <c r="B269" i="99"/>
  <c r="C269" i="99" s="1"/>
  <c r="B268" i="99"/>
  <c r="C268" i="99" s="1"/>
  <c r="B267" i="99"/>
  <c r="C267" i="99" s="1"/>
  <c r="B266" i="99"/>
  <c r="C266" i="99" s="1"/>
  <c r="B265" i="99"/>
  <c r="C265" i="99" s="1"/>
  <c r="B264" i="99"/>
  <c r="C264" i="99" s="1"/>
  <c r="B107" i="99"/>
  <c r="C107" i="99" s="1"/>
  <c r="B263" i="99"/>
  <c r="C263" i="99" s="1"/>
  <c r="B262" i="99"/>
  <c r="C262" i="99" s="1"/>
  <c r="C253" i="99"/>
  <c r="B261" i="99"/>
  <c r="C261" i="99" s="1"/>
  <c r="B260" i="99"/>
  <c r="C260" i="99" s="1"/>
  <c r="B259" i="99"/>
  <c r="C259" i="99" s="1"/>
  <c r="B258" i="99"/>
  <c r="C258" i="99" s="1"/>
  <c r="B257" i="99"/>
  <c r="C257" i="99" s="1"/>
  <c r="B256" i="99"/>
  <c r="C256" i="99" s="1"/>
  <c r="B255" i="99"/>
  <c r="C255" i="99" s="1"/>
  <c r="B254" i="99"/>
  <c r="C254" i="99" s="1"/>
  <c r="B253" i="99"/>
  <c r="B252" i="99"/>
  <c r="C252" i="99" s="1"/>
  <c r="B251" i="99"/>
  <c r="C251" i="99" s="1"/>
  <c r="B250" i="99"/>
  <c r="C250" i="99" s="1"/>
  <c r="B249" i="99"/>
  <c r="C249" i="99" s="1"/>
  <c r="B248" i="99"/>
  <c r="C248" i="99" s="1"/>
  <c r="B247" i="99"/>
  <c r="C247" i="99" s="1"/>
  <c r="B244" i="99"/>
  <c r="C244" i="99" s="1"/>
  <c r="B246" i="99"/>
  <c r="C246" i="99" s="1"/>
  <c r="B245" i="99"/>
  <c r="C245" i="99" s="1"/>
  <c r="B243" i="99"/>
  <c r="C243" i="99" s="1"/>
  <c r="B242" i="99"/>
  <c r="C242" i="99" s="1"/>
  <c r="B241" i="99"/>
  <c r="C241" i="99" s="1"/>
  <c r="B240" i="99"/>
  <c r="C240" i="99" s="1"/>
  <c r="B239" i="99"/>
  <c r="C239" i="99" s="1"/>
  <c r="B238" i="99"/>
  <c r="C238" i="99" s="1"/>
  <c r="B237" i="99"/>
  <c r="C237" i="99" s="1"/>
  <c r="B236" i="99"/>
  <c r="C236" i="99" s="1"/>
  <c r="B235" i="99"/>
  <c r="C235" i="99" s="1"/>
  <c r="B234" i="99"/>
  <c r="C234" i="99" s="1"/>
  <c r="B233" i="99"/>
  <c r="C233" i="99" s="1"/>
  <c r="B232" i="99"/>
  <c r="C232" i="99" s="1"/>
  <c r="B231" i="99"/>
  <c r="C231" i="99" s="1"/>
  <c r="B230" i="99"/>
  <c r="C230" i="99" s="1"/>
  <c r="B229" i="99"/>
  <c r="C229" i="99" s="1"/>
  <c r="B228" i="99"/>
  <c r="C228" i="99" s="1"/>
  <c r="B227" i="99"/>
  <c r="C227" i="99" s="1"/>
  <c r="B226" i="99"/>
  <c r="C226" i="99" s="1"/>
  <c r="B225" i="99"/>
  <c r="C225" i="99" s="1"/>
  <c r="B224" i="99"/>
  <c r="C224" i="99" s="1"/>
  <c r="B223" i="99"/>
  <c r="C223" i="99" s="1"/>
  <c r="B222" i="99"/>
  <c r="C222" i="99" s="1"/>
  <c r="B221" i="99"/>
  <c r="C221" i="99" s="1"/>
  <c r="B220" i="99"/>
  <c r="C220" i="99" s="1"/>
  <c r="B219" i="99"/>
  <c r="C219" i="99" s="1"/>
  <c r="B218" i="99"/>
  <c r="C218" i="99" s="1"/>
  <c r="B217" i="99"/>
  <c r="C217" i="99" s="1"/>
  <c r="B216" i="99"/>
  <c r="C216" i="99" s="1"/>
  <c r="B215" i="99"/>
  <c r="C215" i="99" s="1"/>
  <c r="B214" i="99"/>
  <c r="C214" i="99" s="1"/>
  <c r="B213" i="99"/>
  <c r="C213" i="99" s="1"/>
  <c r="B212" i="99"/>
  <c r="C212" i="99" s="1"/>
  <c r="B211" i="99"/>
  <c r="C211" i="99" s="1"/>
  <c r="B210" i="99"/>
  <c r="C210" i="99" s="1"/>
  <c r="B209" i="99"/>
  <c r="C209" i="99" s="1"/>
  <c r="B208" i="99"/>
  <c r="C208" i="99" s="1"/>
  <c r="B207" i="99"/>
  <c r="C207" i="99" s="1"/>
  <c r="B206" i="99"/>
  <c r="C206" i="99" s="1"/>
  <c r="B205" i="99"/>
  <c r="C205" i="99" s="1"/>
  <c r="B204" i="99"/>
  <c r="C204" i="99" s="1"/>
  <c r="B203" i="99"/>
  <c r="C203" i="99" s="1"/>
  <c r="B202" i="99"/>
  <c r="C202" i="99" s="1"/>
  <c r="B201" i="99"/>
  <c r="C201" i="99" s="1"/>
  <c r="B200" i="99"/>
  <c r="C200" i="99" s="1"/>
  <c r="B199" i="99"/>
  <c r="C199" i="99" s="1"/>
  <c r="B198" i="99"/>
  <c r="C198" i="99" s="1"/>
  <c r="B197" i="99"/>
  <c r="C197" i="99" s="1"/>
  <c r="B196" i="99"/>
  <c r="C196" i="99" s="1"/>
  <c r="B195" i="99"/>
  <c r="C195" i="99" s="1"/>
  <c r="B194" i="99"/>
  <c r="C194" i="99" s="1"/>
  <c r="B193" i="99"/>
  <c r="C193" i="99" s="1"/>
  <c r="B192" i="99"/>
  <c r="C192" i="99" s="1"/>
  <c r="B191" i="99"/>
  <c r="C191" i="99" s="1"/>
  <c r="B190" i="99"/>
  <c r="C190" i="99" s="1"/>
  <c r="B189" i="99"/>
  <c r="C189" i="99" s="1"/>
  <c r="B188" i="99"/>
  <c r="C188" i="99" s="1"/>
  <c r="B187" i="99"/>
  <c r="C187" i="99" s="1"/>
  <c r="B186" i="99"/>
  <c r="C186" i="99" s="1"/>
  <c r="B185" i="99"/>
  <c r="C185" i="99" s="1"/>
  <c r="B184" i="99"/>
  <c r="C184" i="99" s="1"/>
  <c r="B183" i="99"/>
  <c r="C183" i="99" s="1"/>
  <c r="B182" i="99"/>
  <c r="C182" i="99" s="1"/>
  <c r="B181" i="99"/>
  <c r="C181" i="99" s="1"/>
  <c r="B180" i="99"/>
  <c r="C180" i="99" s="1"/>
  <c r="B179" i="99"/>
  <c r="C179" i="99" s="1"/>
  <c r="B178" i="99"/>
  <c r="C178" i="99" s="1"/>
  <c r="B177" i="99"/>
  <c r="C177" i="99" s="1"/>
  <c r="B176" i="99"/>
  <c r="C176" i="99" s="1"/>
  <c r="B175" i="99"/>
  <c r="C175" i="99" s="1"/>
  <c r="B174" i="99"/>
  <c r="C174" i="99" s="1"/>
  <c r="B173" i="99"/>
  <c r="C173" i="99" s="1"/>
  <c r="B172" i="99"/>
  <c r="C172" i="99" s="1"/>
  <c r="B171" i="99"/>
  <c r="C171" i="99" s="1"/>
  <c r="B170" i="99"/>
  <c r="C170" i="99" s="1"/>
  <c r="B169" i="99"/>
  <c r="C169" i="99" s="1"/>
  <c r="B168" i="99"/>
  <c r="C168" i="99" s="1"/>
  <c r="B167" i="99"/>
  <c r="C167" i="99" s="1"/>
  <c r="B166" i="99"/>
  <c r="C166" i="99" s="1"/>
  <c r="B165" i="99"/>
  <c r="C165" i="99" s="1"/>
  <c r="B164" i="99"/>
  <c r="C164" i="99" s="1"/>
  <c r="B163" i="99"/>
  <c r="C163" i="99" s="1"/>
  <c r="B162" i="99"/>
  <c r="C162" i="99" s="1"/>
  <c r="B161" i="99"/>
  <c r="C161" i="99" s="1"/>
  <c r="B160" i="99"/>
  <c r="C160" i="99" s="1"/>
  <c r="B159" i="99"/>
  <c r="C159" i="99" s="1"/>
  <c r="B158" i="99"/>
  <c r="C158" i="99" s="1"/>
  <c r="B157" i="99"/>
  <c r="C157" i="99" s="1"/>
  <c r="B156" i="99"/>
  <c r="C156" i="99" s="1"/>
  <c r="B155" i="99"/>
  <c r="C155" i="99" s="1"/>
  <c r="B154" i="99"/>
  <c r="C154" i="99" s="1"/>
  <c r="B153" i="99"/>
  <c r="C153" i="99" s="1"/>
  <c r="B152" i="99"/>
  <c r="C152" i="99" s="1"/>
  <c r="B151" i="99"/>
  <c r="C151" i="99" s="1"/>
  <c r="B150" i="99"/>
  <c r="C150" i="99" s="1"/>
  <c r="B149" i="99"/>
  <c r="C149" i="99" s="1"/>
  <c r="B148" i="99"/>
  <c r="C148" i="99" s="1"/>
  <c r="B147" i="99"/>
  <c r="C147" i="99" s="1"/>
  <c r="B146" i="99"/>
  <c r="C146" i="99" s="1"/>
  <c r="B145" i="99"/>
  <c r="C145" i="99" s="1"/>
  <c r="B144" i="99"/>
  <c r="C144" i="99" s="1"/>
  <c r="B143" i="99"/>
  <c r="C143" i="99" s="1"/>
  <c r="B142" i="99"/>
  <c r="C142" i="99" s="1"/>
  <c r="B141" i="99"/>
  <c r="C141" i="99" s="1"/>
  <c r="B140" i="99"/>
  <c r="C140" i="99" s="1"/>
  <c r="B139" i="99"/>
  <c r="C139" i="99" s="1"/>
  <c r="B138" i="99"/>
  <c r="C138" i="99" s="1"/>
  <c r="B137" i="99"/>
  <c r="C137" i="99" s="1"/>
  <c r="B136" i="99"/>
  <c r="C136" i="99" s="1"/>
  <c r="B135" i="99"/>
  <c r="C135" i="99" s="1"/>
  <c r="B134" i="99"/>
  <c r="C134" i="99" s="1"/>
  <c r="B133" i="99"/>
  <c r="C133" i="99" s="1"/>
  <c r="B132" i="99"/>
  <c r="C132" i="99" s="1"/>
  <c r="B131" i="99"/>
  <c r="C131" i="99" s="1"/>
  <c r="B130" i="99"/>
  <c r="C130" i="99" s="1"/>
  <c r="B129" i="99"/>
  <c r="C129" i="99" s="1"/>
  <c r="B128" i="99"/>
  <c r="C128" i="99" s="1"/>
  <c r="B127" i="99"/>
  <c r="C127" i="99" s="1"/>
  <c r="B126" i="99"/>
  <c r="C126" i="99" s="1"/>
  <c r="B125" i="99"/>
  <c r="C125" i="99" s="1"/>
  <c r="B124" i="99"/>
  <c r="C124" i="99" s="1"/>
  <c r="B123" i="99"/>
  <c r="C123" i="99" s="1"/>
  <c r="B122" i="99"/>
  <c r="C122" i="99" s="1"/>
  <c r="B121" i="99"/>
  <c r="C121" i="99" s="1"/>
  <c r="B120" i="99"/>
  <c r="C120" i="99" s="1"/>
  <c r="B119" i="99"/>
  <c r="C119" i="99" s="1"/>
  <c r="B118" i="99"/>
  <c r="C118" i="99" s="1"/>
  <c r="B117" i="99"/>
  <c r="C117" i="99" s="1"/>
  <c r="B116" i="99"/>
  <c r="C116" i="99" s="1"/>
  <c r="B115" i="99"/>
  <c r="C115" i="99" s="1"/>
  <c r="B114" i="99"/>
  <c r="C114" i="99" s="1"/>
  <c r="B113" i="99"/>
  <c r="C113" i="99" s="1"/>
  <c r="B112" i="99"/>
  <c r="C112" i="99" s="1"/>
  <c r="B111" i="99"/>
  <c r="C111" i="99" s="1"/>
  <c r="B110" i="99"/>
  <c r="C110" i="99" s="1"/>
  <c r="B109" i="99"/>
  <c r="C109" i="99" s="1"/>
  <c r="B108" i="99"/>
  <c r="C108" i="99" s="1"/>
  <c r="B106" i="99"/>
  <c r="C106" i="99" s="1"/>
  <c r="B105" i="99"/>
  <c r="C105" i="99" s="1"/>
  <c r="B104" i="99"/>
  <c r="C104" i="99" s="1"/>
  <c r="B103" i="99"/>
  <c r="C103" i="99" s="1"/>
  <c r="B102" i="99"/>
  <c r="C102" i="99" s="1"/>
  <c r="B101" i="99"/>
  <c r="C101" i="99" s="1"/>
  <c r="B100" i="99"/>
  <c r="C100" i="99" s="1"/>
  <c r="B99" i="99"/>
  <c r="C99" i="99" s="1"/>
  <c r="B98" i="99"/>
  <c r="C98" i="99" s="1"/>
  <c r="B97" i="99"/>
  <c r="C97" i="99" s="1"/>
  <c r="B96" i="99"/>
  <c r="C96" i="99" s="1"/>
  <c r="B95" i="99"/>
  <c r="C95" i="99" s="1"/>
  <c r="B94" i="99"/>
  <c r="C94" i="99" s="1"/>
  <c r="B93" i="99"/>
  <c r="C93" i="99" s="1"/>
  <c r="B92" i="99"/>
  <c r="C92" i="99" s="1"/>
  <c r="B91" i="99"/>
  <c r="C91" i="99" s="1"/>
  <c r="B90" i="99"/>
  <c r="C90" i="99" s="1"/>
  <c r="B89" i="99"/>
  <c r="C89" i="99" s="1"/>
  <c r="B88" i="99"/>
  <c r="C88" i="99" s="1"/>
  <c r="B87" i="99"/>
  <c r="C87" i="99" s="1"/>
  <c r="B86" i="99"/>
  <c r="C86" i="99" s="1"/>
  <c r="B85" i="99"/>
  <c r="C85" i="99" s="1"/>
  <c r="B84" i="99"/>
  <c r="C84" i="99" s="1"/>
  <c r="B83" i="99"/>
  <c r="C83" i="99" s="1"/>
  <c r="B82" i="99"/>
  <c r="C82" i="99" s="1"/>
  <c r="B81" i="99"/>
  <c r="C81" i="99" s="1"/>
  <c r="B80" i="99"/>
  <c r="C80" i="99" s="1"/>
  <c r="B79" i="99"/>
  <c r="C79" i="99" s="1"/>
  <c r="B78" i="99"/>
  <c r="C78" i="99" s="1"/>
  <c r="B77" i="99"/>
  <c r="C77" i="99" s="1"/>
  <c r="B76" i="99"/>
  <c r="C76" i="99" s="1"/>
  <c r="B75" i="99"/>
  <c r="C75" i="99" s="1"/>
  <c r="B74" i="99"/>
  <c r="C74" i="99" s="1"/>
  <c r="B73" i="99"/>
  <c r="C73" i="99" s="1"/>
  <c r="B72" i="99"/>
  <c r="C72" i="99" s="1"/>
  <c r="B71" i="99"/>
  <c r="C71" i="99" s="1"/>
  <c r="B70" i="99"/>
  <c r="C70" i="99" s="1"/>
  <c r="B69" i="99"/>
  <c r="C69" i="99" s="1"/>
  <c r="B68" i="99"/>
  <c r="C68" i="99" s="1"/>
  <c r="B67" i="99"/>
  <c r="C67" i="99" s="1"/>
  <c r="B66" i="99"/>
  <c r="C66" i="99" s="1"/>
  <c r="B65" i="99"/>
  <c r="C65" i="99" s="1"/>
  <c r="B64" i="99"/>
  <c r="C64" i="99" s="1"/>
  <c r="B63" i="99"/>
  <c r="C63" i="99" s="1"/>
  <c r="B62" i="99"/>
  <c r="C62" i="99" s="1"/>
  <c r="B61" i="99"/>
  <c r="C61" i="99" s="1"/>
  <c r="B60" i="99"/>
  <c r="C60" i="99" s="1"/>
  <c r="B59" i="99"/>
  <c r="C59" i="99" s="1"/>
  <c r="B58" i="99"/>
  <c r="C58" i="99" s="1"/>
  <c r="B57" i="99"/>
  <c r="C57" i="99" s="1"/>
  <c r="B56" i="99"/>
  <c r="C56" i="99" s="1"/>
  <c r="B55" i="99"/>
  <c r="C55" i="99" s="1"/>
  <c r="B54" i="99"/>
  <c r="C54" i="99" s="1"/>
  <c r="B53" i="99"/>
  <c r="C53" i="99" s="1"/>
  <c r="B52" i="99"/>
  <c r="C52" i="99" s="1"/>
  <c r="B51" i="99"/>
  <c r="C51" i="99" s="1"/>
  <c r="B50" i="99"/>
  <c r="C50" i="99" s="1"/>
  <c r="B49" i="99"/>
  <c r="C49" i="99" s="1"/>
  <c r="B48" i="99"/>
  <c r="C48" i="99" s="1"/>
  <c r="B47" i="99"/>
  <c r="C47" i="99" s="1"/>
  <c r="B46" i="99"/>
  <c r="C46" i="99" s="1"/>
  <c r="B45" i="99"/>
  <c r="C45" i="99" s="1"/>
  <c r="B44" i="99"/>
  <c r="C44" i="99" s="1"/>
  <c r="B43" i="99"/>
  <c r="C43" i="99" s="1"/>
  <c r="B42" i="99"/>
  <c r="C42" i="99" s="1"/>
  <c r="B41" i="99"/>
  <c r="C41" i="99" s="1"/>
  <c r="B40" i="99"/>
  <c r="C40" i="99" s="1"/>
  <c r="B39" i="99"/>
  <c r="C39" i="99" s="1"/>
  <c r="B38" i="99"/>
  <c r="C38" i="99" s="1"/>
  <c r="B37" i="99"/>
  <c r="C37" i="99" s="1"/>
  <c r="B36" i="99"/>
  <c r="C36" i="99" s="1"/>
  <c r="B35" i="99"/>
  <c r="C35" i="99" s="1"/>
  <c r="B34" i="99"/>
  <c r="C34" i="99" s="1"/>
  <c r="B33" i="99"/>
  <c r="C33" i="99" s="1"/>
  <c r="B32" i="99"/>
  <c r="C32" i="99" s="1"/>
  <c r="B31" i="99"/>
  <c r="C31" i="99" s="1"/>
  <c r="B30" i="99"/>
  <c r="C30" i="99" s="1"/>
  <c r="B28" i="99"/>
  <c r="C28" i="99" s="1"/>
  <c r="B27" i="99"/>
  <c r="C27" i="99" s="1"/>
  <c r="B26" i="99"/>
  <c r="C26" i="99" s="1"/>
  <c r="B25" i="99"/>
  <c r="C25" i="99" s="1"/>
  <c r="B24" i="99"/>
  <c r="C24" i="99" s="1"/>
  <c r="B23" i="99"/>
  <c r="C23" i="99" s="1"/>
  <c r="B22" i="99"/>
  <c r="C22" i="99" s="1"/>
  <c r="B21" i="99"/>
  <c r="C21" i="99" s="1"/>
  <c r="B20" i="99"/>
  <c r="C20" i="99" s="1"/>
  <c r="B19" i="99"/>
  <c r="C19" i="99" s="1"/>
  <c r="B18" i="99"/>
  <c r="C18" i="99" s="1"/>
  <c r="B17" i="99"/>
  <c r="C17" i="99" s="1"/>
  <c r="B16" i="99"/>
  <c r="C16" i="99" s="1"/>
  <c r="B15" i="99"/>
  <c r="C15" i="99" s="1"/>
  <c r="B14" i="99"/>
  <c r="C14" i="99" s="1"/>
  <c r="B13" i="99"/>
  <c r="C13" i="99" s="1"/>
  <c r="B12" i="99"/>
  <c r="C12" i="99" s="1"/>
  <c r="B11" i="99"/>
  <c r="C11" i="99" s="1"/>
  <c r="B10" i="99"/>
  <c r="C10" i="99" s="1"/>
  <c r="B9" i="99"/>
  <c r="C9" i="99" s="1"/>
  <c r="B8" i="99"/>
  <c r="C8" i="99" s="1"/>
  <c r="B7" i="99"/>
  <c r="C7" i="99" s="1"/>
  <c r="B6" i="99"/>
  <c r="C6" i="99" s="1"/>
  <c r="B5" i="99"/>
  <c r="C5" i="99" s="1"/>
  <c r="B4" i="99"/>
  <c r="C4" i="99" s="1"/>
  <c r="B3" i="99"/>
  <c r="C3" i="99" s="1"/>
  <c r="B2" i="99"/>
  <c r="C2" i="99" s="1"/>
  <c r="M6" i="100" l="1"/>
  <c r="C71" i="97"/>
  <c r="H2" i="96"/>
  <c r="D2" i="96"/>
  <c r="C2" i="96" s="1"/>
  <c r="J6" i="95"/>
  <c r="G64" i="97" s="1"/>
  <c r="J4" i="95"/>
  <c r="G62" i="97" s="1"/>
  <c r="J3" i="95"/>
  <c r="G61" i="97" s="1"/>
  <c r="J2" i="95"/>
  <c r="G60" i="97" s="1"/>
  <c r="G56" i="97"/>
  <c r="G57" i="97"/>
  <c r="G58" i="97"/>
  <c r="G59" i="97"/>
  <c r="G55" i="97"/>
  <c r="L3" i="92"/>
  <c r="J5" i="95" l="1"/>
  <c r="G63" i="97" s="1"/>
  <c r="D60" i="97" s="1"/>
  <c r="E60" i="97" s="1"/>
  <c r="I7" i="77"/>
  <c r="G69" i="97" s="1"/>
  <c r="I5" i="77"/>
  <c r="G67" i="97" s="1"/>
  <c r="I4" i="77"/>
  <c r="G66" i="97" s="1"/>
  <c r="I3" i="77"/>
  <c r="G65" i="97" s="1"/>
  <c r="L7" i="91"/>
  <c r="G54" i="97" s="1"/>
  <c r="L5" i="91"/>
  <c r="G52" i="97" s="1"/>
  <c r="L4" i="91"/>
  <c r="G51" i="97" s="1"/>
  <c r="L3" i="91"/>
  <c r="G50" i="97" s="1"/>
  <c r="M3" i="90"/>
  <c r="M7" i="90"/>
  <c r="G49" i="97" s="1"/>
  <c r="M5" i="90"/>
  <c r="G47" i="97" s="1"/>
  <c r="M4" i="90"/>
  <c r="G46" i="97" s="1"/>
  <c r="M7" i="89"/>
  <c r="G44" i="97" s="1"/>
  <c r="M5" i="89"/>
  <c r="G42" i="97" s="1"/>
  <c r="M4" i="89"/>
  <c r="G41" i="97" s="1"/>
  <c r="M3" i="89"/>
  <c r="L3" i="86"/>
  <c r="L7" i="86"/>
  <c r="G39" i="97" s="1"/>
  <c r="L5" i="86"/>
  <c r="G37" i="97" s="1"/>
  <c r="L4" i="86"/>
  <c r="G36" i="97" s="1"/>
  <c r="L7" i="84"/>
  <c r="G34" i="97" s="1"/>
  <c r="G32" i="97"/>
  <c r="L4" i="84"/>
  <c r="G30" i="97"/>
  <c r="L8" i="88"/>
  <c r="G29" i="97" s="1"/>
  <c r="L6" i="88"/>
  <c r="G26" i="97" s="1"/>
  <c r="L3" i="88"/>
  <c r="G24" i="97"/>
  <c r="L5" i="87"/>
  <c r="G22" i="97" s="1"/>
  <c r="L4" i="87"/>
  <c r="G21" i="97" s="1"/>
  <c r="L3" i="87"/>
  <c r="G20" i="97" s="1"/>
  <c r="L7" i="81"/>
  <c r="G19" i="97" s="1"/>
  <c r="L5" i="81"/>
  <c r="G17" i="97" s="1"/>
  <c r="L4" i="81"/>
  <c r="G16" i="97" s="1"/>
  <c r="L3" i="81"/>
  <c r="G15" i="97" s="1"/>
  <c r="L3" i="85"/>
  <c r="G10" i="97" s="1"/>
  <c r="L7" i="85"/>
  <c r="G14" i="97" s="1"/>
  <c r="G12" i="97"/>
  <c r="L4" i="85"/>
  <c r="G11" i="97" s="1"/>
  <c r="D55" i="97"/>
  <c r="E55" i="97" s="1"/>
  <c r="G5" i="97"/>
  <c r="G13" i="44"/>
  <c r="G12" i="44"/>
  <c r="G11" i="44"/>
  <c r="G10" i="44"/>
  <c r="G9" i="44"/>
  <c r="G8" i="44"/>
  <c r="G6" i="44"/>
  <c r="G5" i="44"/>
  <c r="L7" i="88" l="1"/>
  <c r="G28" i="97" s="1"/>
  <c r="L6" i="87"/>
  <c r="G23" i="97" s="1"/>
  <c r="D20" i="97" s="1"/>
  <c r="E20" i="97" s="1"/>
  <c r="L6" i="86"/>
  <c r="G38" i="97" s="1"/>
  <c r="G35" i="97"/>
  <c r="M6" i="89"/>
  <c r="G43" i="97" s="1"/>
  <c r="D40" i="97" s="1"/>
  <c r="E40" i="97" s="1"/>
  <c r="G40" i="97"/>
  <c r="M6" i="90"/>
  <c r="G48" i="97" s="1"/>
  <c r="G45" i="97"/>
  <c r="L6" i="91"/>
  <c r="G53" i="97" s="1"/>
  <c r="D50" i="97" s="1"/>
  <c r="E50" i="97" s="1"/>
  <c r="G31" i="97"/>
  <c r="G13" i="97"/>
  <c r="D10" i="97" s="1"/>
  <c r="E10" i="97" s="1"/>
  <c r="L6" i="81"/>
  <c r="G18" i="97" s="1"/>
  <c r="D15" i="97" s="1"/>
  <c r="E15" i="97" s="1"/>
  <c r="G25" i="97"/>
  <c r="I6" i="77"/>
  <c r="G68" i="97" s="1"/>
  <c r="D65" i="97" s="1"/>
  <c r="E65" i="97" s="1"/>
  <c r="D25" i="97" l="1"/>
  <c r="E25" i="97" s="1"/>
  <c r="D35" i="97"/>
  <c r="E35" i="97" s="1"/>
  <c r="D45" i="97"/>
  <c r="E45" i="97" s="1"/>
  <c r="L4" i="94"/>
  <c r="G6" i="97" s="1"/>
  <c r="G10" i="96"/>
  <c r="L7" i="94"/>
  <c r="G9" i="97" s="1"/>
  <c r="L5" i="94"/>
  <c r="L6" i="94" l="1"/>
  <c r="G8" i="97" s="1"/>
  <c r="H4" i="96"/>
  <c r="G7" i="97"/>
  <c r="H3" i="96"/>
  <c r="H6" i="96"/>
  <c r="D5" i="97" l="1"/>
  <c r="E5" i="97" s="1"/>
  <c r="H5" i="96"/>
  <c r="H13" i="96" s="1"/>
  <c r="H14" i="96" s="1"/>
  <c r="B29" i="99"/>
  <c r="C29" i="99" s="1"/>
  <c r="J75" i="97"/>
  <c r="J74" i="97"/>
  <c r="E71" i="97"/>
  <c r="E30" i="97"/>
  <c r="D30" i="97"/>
  <c r="G33" i="97"/>
  <c r="L6" i="84"/>
</calcChain>
</file>

<file path=xl/sharedStrings.xml><?xml version="1.0" encoding="utf-8"?>
<sst xmlns="http://schemas.openxmlformats.org/spreadsheetml/2006/main" count="4706" uniqueCount="2378">
  <si>
    <t>咖啡</t>
    <phoneticPr fontId="1" type="noConversion"/>
  </si>
  <si>
    <t>饮料</t>
    <phoneticPr fontId="1" type="noConversion"/>
  </si>
  <si>
    <t>奶粉</t>
    <phoneticPr fontId="1" type="noConversion"/>
  </si>
  <si>
    <t>NA</t>
    <phoneticPr fontId="1" type="noConversion"/>
  </si>
  <si>
    <t>水</t>
    <phoneticPr fontId="1" type="noConversion"/>
  </si>
  <si>
    <t>巧克力</t>
    <phoneticPr fontId="1" type="noConversion"/>
  </si>
  <si>
    <t>咖啡豆</t>
    <phoneticPr fontId="1" type="noConversion"/>
  </si>
  <si>
    <t>意式浓缩双份</t>
    <phoneticPr fontId="1" type="noConversion"/>
  </si>
  <si>
    <t>美式咖啡12oz</t>
    <phoneticPr fontId="1" type="noConversion"/>
  </si>
  <si>
    <t>卡布奇诺12oz</t>
    <phoneticPr fontId="1" type="noConversion"/>
  </si>
  <si>
    <t>热牛奶12oz</t>
    <phoneticPr fontId="1" type="noConversion"/>
  </si>
  <si>
    <t>100ml</t>
    <phoneticPr fontId="1" type="noConversion"/>
  </si>
  <si>
    <t>150ml</t>
    <phoneticPr fontId="1" type="noConversion"/>
  </si>
  <si>
    <t>200ml</t>
    <phoneticPr fontId="1" type="noConversion"/>
  </si>
  <si>
    <t>水量测试</t>
    <phoneticPr fontId="1" type="noConversion"/>
  </si>
  <si>
    <t>测试水量</t>
    <phoneticPr fontId="1" type="noConversion"/>
  </si>
  <si>
    <t>粉量测试</t>
    <phoneticPr fontId="1" type="noConversion"/>
  </si>
  <si>
    <t>测试粉</t>
    <phoneticPr fontId="1" type="noConversion"/>
  </si>
  <si>
    <t>10g</t>
    <phoneticPr fontId="1" type="noConversion"/>
  </si>
  <si>
    <t>15g</t>
  </si>
  <si>
    <t>设定值</t>
    <phoneticPr fontId="1" type="noConversion"/>
  </si>
  <si>
    <t>9g</t>
    <phoneticPr fontId="1" type="noConversion"/>
  </si>
  <si>
    <t>11g</t>
    <phoneticPr fontId="1" type="noConversion"/>
  </si>
  <si>
    <t>12g</t>
    <phoneticPr fontId="1" type="noConversion"/>
  </si>
  <si>
    <t>13g</t>
    <phoneticPr fontId="1" type="noConversion"/>
  </si>
  <si>
    <t>14g</t>
    <phoneticPr fontId="1" type="noConversion"/>
  </si>
  <si>
    <t>16g</t>
  </si>
  <si>
    <t>17g</t>
  </si>
  <si>
    <t>18g</t>
  </si>
  <si>
    <t>牛奶</t>
    <phoneticPr fontId="1" type="noConversion"/>
  </si>
  <si>
    <t>鲜奶</t>
    <phoneticPr fontId="1" type="noConversion"/>
  </si>
  <si>
    <t>菜单</t>
    <phoneticPr fontId="1" type="noConversion"/>
  </si>
  <si>
    <t>实际</t>
    <phoneticPr fontId="1" type="noConversion"/>
  </si>
  <si>
    <t>粉类型</t>
    <phoneticPr fontId="1" type="noConversion"/>
  </si>
  <si>
    <t>默认值</t>
    <phoneticPr fontId="1" type="noConversion"/>
  </si>
  <si>
    <t>流量脉冲</t>
  </si>
  <si>
    <t>OK</t>
    <phoneticPr fontId="1" type="noConversion"/>
  </si>
  <si>
    <t>Item</t>
    <phoneticPr fontId="4" type="noConversion"/>
  </si>
  <si>
    <t>Description</t>
    <phoneticPr fontId="4" type="noConversion"/>
  </si>
  <si>
    <t>NG</t>
    <phoneticPr fontId="1" type="noConversion"/>
  </si>
  <si>
    <t>拿铁12oz</t>
    <phoneticPr fontId="1" type="noConversion"/>
  </si>
  <si>
    <t>澳白12oz</t>
    <phoneticPr fontId="1" type="noConversion"/>
  </si>
  <si>
    <t>摩卡12oz</t>
    <phoneticPr fontId="1" type="noConversion"/>
  </si>
  <si>
    <t>巧克力12oz</t>
    <phoneticPr fontId="1" type="noConversion"/>
  </si>
  <si>
    <t>校准
（粉加至粉仓3/4处校准，
去掉第一次的值）</t>
    <phoneticPr fontId="1" type="noConversion"/>
  </si>
  <si>
    <t>温水</t>
    <phoneticPr fontId="1" type="noConversion"/>
  </si>
  <si>
    <t>热水</t>
    <phoneticPr fontId="1" type="noConversion"/>
  </si>
  <si>
    <t>温度C</t>
    <phoneticPr fontId="1" type="noConversion"/>
  </si>
  <si>
    <t>默认速度</t>
    <phoneticPr fontId="1" type="noConversion"/>
  </si>
  <si>
    <t>Item</t>
    <phoneticPr fontId="6" type="noConversion"/>
  </si>
  <si>
    <t>Category</t>
    <phoneticPr fontId="6" type="noConversion"/>
  </si>
  <si>
    <t>Sub-category</t>
    <phoneticPr fontId="6" type="noConversion"/>
  </si>
  <si>
    <t>Requirement</t>
    <phoneticPr fontId="6" type="noConversion"/>
  </si>
  <si>
    <t>Test Method/Condition</t>
    <phoneticPr fontId="6" type="noConversion"/>
  </si>
  <si>
    <t>Test Phenomenon</t>
    <phoneticPr fontId="6" type="noConversion"/>
  </si>
  <si>
    <t>Result</t>
  </si>
  <si>
    <t>Team
Remark</t>
  </si>
  <si>
    <t>Test Date:</t>
  </si>
  <si>
    <t>Part name:</t>
  </si>
  <si>
    <t>Revesion</t>
  </si>
  <si>
    <t>Receive date</t>
  </si>
  <si>
    <t>Remark</t>
  </si>
  <si>
    <t>Update Module Check</t>
    <phoneticPr fontId="1" type="noConversion"/>
  </si>
  <si>
    <t>Drink test</t>
    <phoneticPr fontId="6" type="noConversion"/>
  </si>
  <si>
    <t>Tracking list</t>
    <phoneticPr fontId="1" type="noConversion"/>
  </si>
  <si>
    <t>Remark</t>
    <phoneticPr fontId="1" type="noConversion"/>
  </si>
  <si>
    <t>Next version test result</t>
    <phoneticPr fontId="4" type="noConversion"/>
  </si>
  <si>
    <t>港奶</t>
    <phoneticPr fontId="1" type="noConversion"/>
  </si>
  <si>
    <t>热港奶12oz</t>
    <phoneticPr fontId="1" type="noConversion"/>
  </si>
  <si>
    <t>鲜奶1</t>
    <phoneticPr fontId="1" type="noConversion"/>
  </si>
  <si>
    <t>鲜奶2</t>
  </si>
  <si>
    <t>鲜奶3</t>
  </si>
  <si>
    <t>奶茶</t>
    <phoneticPr fontId="1" type="noConversion"/>
  </si>
  <si>
    <t>杯量g</t>
    <phoneticPr fontId="1" type="noConversion"/>
  </si>
  <si>
    <t>鲜奶拿铁12oz</t>
    <phoneticPr fontId="1" type="noConversion"/>
  </si>
  <si>
    <t>鲜奶卡布12oz</t>
    <phoneticPr fontId="1" type="noConversion"/>
  </si>
  <si>
    <t>热鲜奶12oz</t>
    <phoneticPr fontId="1" type="noConversion"/>
  </si>
  <si>
    <t>100+100</t>
    <phoneticPr fontId="1" type="noConversion"/>
  </si>
  <si>
    <t>101.4+102.3</t>
    <phoneticPr fontId="1" type="noConversion"/>
  </si>
  <si>
    <t>210+10</t>
    <phoneticPr fontId="1" type="noConversion"/>
  </si>
  <si>
    <t>Quantum Software Test</t>
    <phoneticPr fontId="1" type="noConversion"/>
  </si>
  <si>
    <t>Recipe</t>
    <phoneticPr fontId="1" type="noConversion"/>
  </si>
  <si>
    <t>Part number</t>
    <phoneticPr fontId="1" type="noConversion"/>
  </si>
  <si>
    <t>Communication board</t>
    <phoneticPr fontId="1" type="noConversion"/>
  </si>
  <si>
    <t>Cup</t>
    <phoneticPr fontId="1" type="noConversion"/>
  </si>
  <si>
    <t>Time</t>
    <phoneticPr fontId="1" type="noConversion"/>
  </si>
  <si>
    <t>Temperature</t>
    <phoneticPr fontId="1" type="noConversion"/>
  </si>
  <si>
    <t>Language</t>
    <phoneticPr fontId="1" type="noConversion"/>
  </si>
  <si>
    <t>Cup volume icon</t>
    <phoneticPr fontId="1" type="noConversion"/>
  </si>
  <si>
    <t>Strength icon</t>
    <phoneticPr fontId="1" type="noConversion"/>
  </si>
  <si>
    <t>Water type icon</t>
    <phoneticPr fontId="1" type="noConversion"/>
  </si>
  <si>
    <t>Select "hot"</t>
    <phoneticPr fontId="1" type="noConversion"/>
  </si>
  <si>
    <t>Select "cold"</t>
    <phoneticPr fontId="1" type="noConversion"/>
  </si>
  <si>
    <t>Single drink</t>
    <phoneticPr fontId="1" type="noConversion"/>
  </si>
  <si>
    <t>Select English, Nederlands, Deutsch</t>
    <phoneticPr fontId="1" type="noConversion"/>
  </si>
  <si>
    <t>Home page Check</t>
    <phoneticPr fontId="1" type="noConversion"/>
  </si>
  <si>
    <t>Maintenance</t>
    <phoneticPr fontId="1" type="noConversion"/>
  </si>
  <si>
    <t>Operator</t>
    <phoneticPr fontId="1" type="noConversion"/>
  </si>
  <si>
    <t>Service</t>
    <phoneticPr fontId="6" type="noConversion"/>
  </si>
  <si>
    <t>Manufacturer</t>
    <phoneticPr fontId="1" type="noConversion"/>
  </si>
  <si>
    <t>Developer</t>
    <phoneticPr fontId="1" type="noConversion"/>
  </si>
  <si>
    <t xml:space="preserve">User </t>
    <phoneticPr fontId="5" type="noConversion"/>
  </si>
  <si>
    <t>Press "User" button</t>
    <phoneticPr fontId="1" type="noConversion"/>
  </si>
  <si>
    <t>Screen goes to User mode</t>
    <phoneticPr fontId="1" type="noConversion"/>
  </si>
  <si>
    <t>Maintenance Module Check</t>
    <phoneticPr fontId="1" type="noConversion"/>
  </si>
  <si>
    <t>Machine ID</t>
    <phoneticPr fontId="1" type="noConversion"/>
  </si>
  <si>
    <t xml:space="preserve">Operator Telephone number </t>
    <phoneticPr fontId="1" type="noConversion"/>
  </si>
  <si>
    <t xml:space="preserve">Service Telephone number </t>
    <phoneticPr fontId="1" type="noConversion"/>
  </si>
  <si>
    <t>Cleaning</t>
    <phoneticPr fontId="1" type="noConversion"/>
  </si>
  <si>
    <t>Flushing</t>
    <phoneticPr fontId="1" type="noConversion"/>
  </si>
  <si>
    <t>PIN code</t>
    <phoneticPr fontId="1" type="noConversion"/>
  </si>
  <si>
    <t>Return button</t>
    <phoneticPr fontId="1" type="noConversion"/>
  </si>
  <si>
    <t>Home button</t>
    <phoneticPr fontId="1" type="noConversion"/>
  </si>
  <si>
    <t>Operator Module Check</t>
    <phoneticPr fontId="1" type="noConversion"/>
  </si>
  <si>
    <t>UI Settings</t>
    <phoneticPr fontId="1" type="noConversion"/>
  </si>
  <si>
    <t>Date&amp;Time</t>
    <phoneticPr fontId="1" type="noConversion"/>
  </si>
  <si>
    <t>ECO mode</t>
    <phoneticPr fontId="1" type="noConversion"/>
  </si>
  <si>
    <t>Summer/Winter time</t>
    <phoneticPr fontId="1" type="noConversion"/>
  </si>
  <si>
    <t>Payment</t>
    <phoneticPr fontId="1" type="noConversion"/>
  </si>
  <si>
    <t>Non-resettable Counters</t>
    <phoneticPr fontId="1" type="noConversion"/>
  </si>
  <si>
    <t>Cleaning Scheduler</t>
    <phoneticPr fontId="1" type="noConversion"/>
  </si>
  <si>
    <t>Happy Hour</t>
    <phoneticPr fontId="1" type="noConversion"/>
  </si>
  <si>
    <t>Resettable Counters</t>
    <phoneticPr fontId="1" type="noConversion"/>
  </si>
  <si>
    <t>Water System</t>
    <phoneticPr fontId="1" type="noConversion"/>
  </si>
  <si>
    <t>System Info</t>
    <phoneticPr fontId="1" type="noConversion"/>
  </si>
  <si>
    <t>Contact info</t>
    <phoneticPr fontId="1" type="noConversion"/>
  </si>
  <si>
    <t>USB only</t>
    <phoneticPr fontId="1" type="noConversion"/>
  </si>
  <si>
    <t>PIN code</t>
    <phoneticPr fontId="1" type="noConversion"/>
  </si>
  <si>
    <t>Return button</t>
    <phoneticPr fontId="1" type="noConversion"/>
  </si>
  <si>
    <t>Home button</t>
    <phoneticPr fontId="1" type="noConversion"/>
  </si>
  <si>
    <t>SW Upload</t>
    <phoneticPr fontId="1" type="noConversion"/>
  </si>
  <si>
    <t>Machine Config</t>
    <phoneticPr fontId="1" type="noConversion"/>
  </si>
  <si>
    <t>BIB Config</t>
    <phoneticPr fontId="1" type="noConversion"/>
  </si>
  <si>
    <t>Counters</t>
    <phoneticPr fontId="1" type="noConversion"/>
  </si>
  <si>
    <t>Drinks Settings</t>
    <phoneticPr fontId="1" type="noConversion"/>
  </si>
  <si>
    <t>Error Histroy</t>
    <phoneticPr fontId="1" type="noConversion"/>
  </si>
  <si>
    <t>Button Setup</t>
    <phoneticPr fontId="1" type="noConversion"/>
  </si>
  <si>
    <t>Connectivity</t>
    <phoneticPr fontId="1" type="noConversion"/>
  </si>
  <si>
    <t>Cleanshot</t>
    <phoneticPr fontId="1" type="noConversion"/>
  </si>
  <si>
    <t>Power configuration</t>
    <phoneticPr fontId="1" type="noConversion"/>
  </si>
  <si>
    <t>Advanced system info</t>
    <phoneticPr fontId="1" type="noConversion"/>
  </si>
  <si>
    <t>Operator Access</t>
    <phoneticPr fontId="1" type="noConversion"/>
  </si>
  <si>
    <t>Boiler</t>
    <phoneticPr fontId="1" type="noConversion"/>
  </si>
  <si>
    <t>Tests</t>
    <phoneticPr fontId="1" type="noConversion"/>
  </si>
  <si>
    <t>USB only</t>
    <phoneticPr fontId="1" type="noConversion"/>
  </si>
  <si>
    <t>Service Module Check</t>
    <phoneticPr fontId="1" type="noConversion"/>
  </si>
  <si>
    <t>Machine config</t>
    <phoneticPr fontId="1" type="noConversion"/>
  </si>
  <si>
    <t>Boiler Control</t>
    <phoneticPr fontId="1" type="noConversion"/>
  </si>
  <si>
    <t>Fridge Control</t>
    <phoneticPr fontId="1" type="noConversion"/>
  </si>
  <si>
    <t>Bib Control</t>
    <phoneticPr fontId="1" type="noConversion"/>
  </si>
  <si>
    <t>Driptray Control</t>
    <phoneticPr fontId="1" type="noConversion"/>
  </si>
  <si>
    <t>Water Control</t>
    <phoneticPr fontId="1" type="noConversion"/>
  </si>
  <si>
    <t>Mixer Control</t>
    <phoneticPr fontId="1" type="noConversion"/>
  </si>
  <si>
    <t>Blender Control</t>
    <phoneticPr fontId="1" type="noConversion"/>
  </si>
  <si>
    <t>Outlet Valve</t>
    <phoneticPr fontId="1" type="noConversion"/>
  </si>
  <si>
    <t>Machine Control</t>
    <phoneticPr fontId="1" type="noConversion"/>
  </si>
  <si>
    <t>Machine debug</t>
    <phoneticPr fontId="1" type="noConversion"/>
  </si>
  <si>
    <t>Screen Intensity</t>
    <phoneticPr fontId="1" type="noConversion"/>
  </si>
  <si>
    <t>Active brightness</t>
    <phoneticPr fontId="1" type="noConversion"/>
  </si>
  <si>
    <t>Screensaver brightness</t>
    <phoneticPr fontId="1" type="noConversion"/>
  </si>
  <si>
    <t>Screensaver delay</t>
    <phoneticPr fontId="1" type="noConversion"/>
  </si>
  <si>
    <t>Stop button brightness</t>
    <phoneticPr fontId="1" type="noConversion"/>
  </si>
  <si>
    <t>Add to screen display</t>
    <phoneticPr fontId="1" type="noConversion"/>
  </si>
  <si>
    <t>Set "Fridge temperature" enable</t>
    <phoneticPr fontId="1" type="noConversion"/>
  </si>
  <si>
    <t>Unit Selection</t>
    <phoneticPr fontId="1" type="noConversion"/>
  </si>
  <si>
    <t>Temperature</t>
    <phoneticPr fontId="1" type="noConversion"/>
  </si>
  <si>
    <t>Time format</t>
    <phoneticPr fontId="1" type="noConversion"/>
  </si>
  <si>
    <t>Date format</t>
    <phoneticPr fontId="1" type="noConversion"/>
  </si>
  <si>
    <t>System</t>
    <phoneticPr fontId="1" type="noConversion"/>
  </si>
  <si>
    <t>ECO mode Enabled</t>
    <phoneticPr fontId="1" type="noConversion"/>
  </si>
  <si>
    <t>Wakeup Enabled</t>
    <phoneticPr fontId="1" type="noConversion"/>
  </si>
  <si>
    <t>Wakeup Timeout(minutes):</t>
    <phoneticPr fontId="1" type="noConversion"/>
  </si>
  <si>
    <t>Holiday Mode Enabled</t>
    <phoneticPr fontId="1" type="noConversion"/>
  </si>
  <si>
    <t>Holiday Period(days)</t>
    <phoneticPr fontId="1" type="noConversion"/>
  </si>
  <si>
    <t>ECO Control Mode</t>
    <phoneticPr fontId="1" type="noConversion"/>
  </si>
  <si>
    <t>Drink</t>
    <phoneticPr fontId="1" type="noConversion"/>
  </si>
  <si>
    <t>Paid/Free/Pots/Free flow</t>
    <phoneticPr fontId="1" type="noConversion"/>
  </si>
  <si>
    <t>if the added counters is correct or not</t>
    <phoneticPr fontId="1" type="noConversion"/>
  </si>
  <si>
    <t>Change the drink and check the counters</t>
    <phoneticPr fontId="1" type="noConversion"/>
  </si>
  <si>
    <t>if the counters is remained after import config?</t>
    <phoneticPr fontId="1" type="noConversion"/>
  </si>
  <si>
    <t>if the counters is remained or not after import config?
IS there the reset button?</t>
    <phoneticPr fontId="1" type="noConversion"/>
  </si>
  <si>
    <t>Set different charter and the limitation</t>
    <phoneticPr fontId="1" type="noConversion"/>
  </si>
  <si>
    <t>Date</t>
    <phoneticPr fontId="1" type="noConversion"/>
  </si>
  <si>
    <t>Local time</t>
    <phoneticPr fontId="1" type="noConversion"/>
  </si>
  <si>
    <t>Daylight saving</t>
    <phoneticPr fontId="1" type="noConversion"/>
  </si>
  <si>
    <t>month/week/day/hour</t>
  </si>
  <si>
    <t>Cleaning regime enabled</t>
    <phoneticPr fontId="1" type="noConversion"/>
  </si>
  <si>
    <t>Cleaning compulsory</t>
    <phoneticPr fontId="1" type="noConversion"/>
  </si>
  <si>
    <t>Cleaning set</t>
    <phoneticPr fontId="1" type="noConversion"/>
  </si>
  <si>
    <t>Flush set</t>
    <phoneticPr fontId="1" type="noConversion"/>
  </si>
  <si>
    <t>Warning enabled</t>
    <phoneticPr fontId="1" type="noConversion"/>
  </si>
  <si>
    <t>Remaining Volume</t>
    <phoneticPr fontId="1" type="noConversion"/>
  </si>
  <si>
    <t>Warning Volume</t>
    <phoneticPr fontId="1" type="noConversion"/>
  </si>
  <si>
    <t>Language list</t>
    <phoneticPr fontId="1" type="noConversion"/>
  </si>
  <si>
    <t>Selected Languages</t>
    <phoneticPr fontId="1" type="noConversion"/>
  </si>
  <si>
    <t>Payment Setup</t>
    <phoneticPr fontId="1" type="noConversion"/>
  </si>
  <si>
    <t>Currency</t>
    <phoneticPr fontId="1" type="noConversion"/>
  </si>
  <si>
    <t>Locked mode settings</t>
    <phoneticPr fontId="1" type="noConversion"/>
  </si>
  <si>
    <t>Lockable</t>
    <phoneticPr fontId="1" type="noConversion"/>
  </si>
  <si>
    <t>Keep unlocked</t>
    <phoneticPr fontId="1" type="noConversion"/>
  </si>
  <si>
    <t>Unlock PIN</t>
    <phoneticPr fontId="1" type="noConversion"/>
  </si>
  <si>
    <t>Drink Prices</t>
    <phoneticPr fontId="1" type="noConversion"/>
  </si>
  <si>
    <t>Small/Medium/Large</t>
    <phoneticPr fontId="1" type="noConversion"/>
  </si>
  <si>
    <t>Enable Happy hour</t>
    <phoneticPr fontId="1" type="noConversion"/>
  </si>
  <si>
    <t>GUI</t>
    <phoneticPr fontId="1" type="noConversion"/>
  </si>
  <si>
    <t>Manufacturer Module Check</t>
    <phoneticPr fontId="1" type="noConversion"/>
  </si>
  <si>
    <t>Developer Module Check</t>
    <phoneticPr fontId="1" type="noConversion"/>
  </si>
  <si>
    <t>Configation backup or restore</t>
    <phoneticPr fontId="1" type="noConversion"/>
  </si>
  <si>
    <t>The same as update module</t>
    <phoneticPr fontId="1" type="noConversion"/>
  </si>
  <si>
    <t>RTD volume</t>
    <phoneticPr fontId="1" type="noConversion"/>
  </si>
  <si>
    <t>Ingredients</t>
    <phoneticPr fontId="1" type="noConversion"/>
  </si>
  <si>
    <t>Current power configuration</t>
    <phoneticPr fontId="1" type="noConversion"/>
  </si>
  <si>
    <t>Config item</t>
    <phoneticPr fontId="1" type="noConversion"/>
  </si>
  <si>
    <t>Payment module</t>
    <phoneticPr fontId="1" type="noConversion"/>
  </si>
  <si>
    <t>Connectivity module</t>
    <phoneticPr fontId="1" type="noConversion"/>
  </si>
  <si>
    <t>Milk Master Pro</t>
    <phoneticPr fontId="1" type="noConversion"/>
  </si>
  <si>
    <t>Cold Coffee Kit</t>
    <phoneticPr fontId="1" type="noConversion"/>
  </si>
  <si>
    <t>Spain Kit</t>
    <phoneticPr fontId="1" type="noConversion"/>
  </si>
  <si>
    <t>Driptray Detection</t>
    <phoneticPr fontId="1" type="noConversion"/>
  </si>
  <si>
    <t>Driptray Full Detection</t>
    <phoneticPr fontId="1" type="noConversion"/>
  </si>
  <si>
    <t>Update machine</t>
    <phoneticPr fontId="1" type="noConversion"/>
  </si>
  <si>
    <t>Pots and Free flow</t>
    <phoneticPr fontId="1" type="noConversion"/>
  </si>
  <si>
    <t>Water</t>
    <phoneticPr fontId="1" type="noConversion"/>
  </si>
  <si>
    <t>Coffee</t>
    <phoneticPr fontId="1" type="noConversion"/>
  </si>
  <si>
    <t>Manufacturer code</t>
    <phoneticPr fontId="1" type="noConversion"/>
  </si>
  <si>
    <t>Serial number</t>
    <phoneticPr fontId="1" type="noConversion"/>
  </si>
  <si>
    <t>Model number</t>
    <phoneticPr fontId="1" type="noConversion"/>
  </si>
  <si>
    <t>Build standard</t>
    <phoneticPr fontId="1" type="noConversion"/>
  </si>
  <si>
    <t>Asset Number</t>
    <phoneticPr fontId="1" type="noConversion"/>
  </si>
  <si>
    <t>Loction</t>
    <phoneticPr fontId="1" type="noConversion"/>
  </si>
  <si>
    <t>Ingredient</t>
    <phoneticPr fontId="1" type="noConversion"/>
  </si>
  <si>
    <t>Coffee blend</t>
    <phoneticPr fontId="1" type="noConversion"/>
  </si>
  <si>
    <t>Enable cleanshot</t>
    <phoneticPr fontId="1" type="noConversion"/>
  </si>
  <si>
    <t>Cleanshot period</t>
    <phoneticPr fontId="1" type="noConversion"/>
  </si>
  <si>
    <t>Payment</t>
    <phoneticPr fontId="1" type="noConversion"/>
  </si>
  <si>
    <t>Restrict payment mode setting</t>
    <phoneticPr fontId="1" type="noConversion"/>
  </si>
  <si>
    <t>Restrict lock parameter setting</t>
    <phoneticPr fontId="1" type="noConversion"/>
  </si>
  <si>
    <t>Restrict currency setting</t>
    <phoneticPr fontId="1" type="noConversion"/>
  </si>
  <si>
    <t>Restrict drink price setting</t>
    <phoneticPr fontId="1" type="noConversion"/>
  </si>
  <si>
    <t>Cleaning Schedule</t>
    <phoneticPr fontId="1" type="noConversion"/>
  </si>
  <si>
    <t>Restrict cleaning setting</t>
    <phoneticPr fontId="1" type="noConversion"/>
  </si>
  <si>
    <t>Boiler temperature</t>
    <phoneticPr fontId="1" type="noConversion"/>
  </si>
  <si>
    <t>Boiler setpoint</t>
    <phoneticPr fontId="1" type="noConversion"/>
  </si>
  <si>
    <t>ECO mode temperature</t>
    <phoneticPr fontId="1" type="noConversion"/>
  </si>
  <si>
    <t>Quality block temperature</t>
    <phoneticPr fontId="1" type="noConversion"/>
  </si>
  <si>
    <t>Heating</t>
    <phoneticPr fontId="1" type="noConversion"/>
  </si>
  <si>
    <t>Dry-boil safety</t>
    <phoneticPr fontId="1" type="noConversion"/>
  </si>
  <si>
    <t>Boiler level</t>
    <phoneticPr fontId="1" type="noConversion"/>
  </si>
  <si>
    <t>Requested dispense temperature (℃)</t>
    <phoneticPr fontId="1" type="noConversion"/>
  </si>
  <si>
    <t>Control mode</t>
    <phoneticPr fontId="1" type="noConversion"/>
  </si>
  <si>
    <t>Temperature hysteresis (℃)</t>
    <phoneticPr fontId="1" type="noConversion"/>
  </si>
  <si>
    <t>Temperature offset  (℃)</t>
    <phoneticPr fontId="1" type="noConversion"/>
  </si>
  <si>
    <t>ECO mode temperature (℃)</t>
    <phoneticPr fontId="1" type="noConversion"/>
  </si>
  <si>
    <t>One cup"rest of boiler" temperature (℃)</t>
    <phoneticPr fontId="1" type="noConversion"/>
  </si>
  <si>
    <t>Enable Inlet</t>
    <phoneticPr fontId="1" type="noConversion"/>
  </si>
  <si>
    <t>Initial Filling Timeout(s)</t>
    <phoneticPr fontId="1" type="noConversion"/>
  </si>
  <si>
    <t>Refilling Timeout(s)</t>
    <phoneticPr fontId="1" type="noConversion"/>
  </si>
  <si>
    <t>Is active</t>
    <phoneticPr fontId="1" type="noConversion"/>
  </si>
  <si>
    <t>Error status</t>
    <phoneticPr fontId="1" type="noConversion"/>
  </si>
  <si>
    <t>Actual dispensing temperature</t>
    <phoneticPr fontId="1" type="noConversion"/>
  </si>
  <si>
    <t>Actual lower boiler temperature</t>
    <phoneticPr fontId="1" type="noConversion"/>
  </si>
  <si>
    <t>Inlet Active</t>
    <phoneticPr fontId="1" type="noConversion"/>
  </si>
  <si>
    <t>Lower temperature limit (℃)</t>
    <phoneticPr fontId="1" type="noConversion"/>
  </si>
  <si>
    <t>Time to temperature too high (min)</t>
    <phoneticPr fontId="1" type="noConversion"/>
  </si>
  <si>
    <t>Info</t>
    <phoneticPr fontId="1" type="noConversion"/>
  </si>
  <si>
    <t>Configuration</t>
    <phoneticPr fontId="1" type="noConversion"/>
  </si>
  <si>
    <t>Boiler limits</t>
    <phoneticPr fontId="1" type="noConversion"/>
  </si>
  <si>
    <t>Requested temperature (℃)</t>
    <phoneticPr fontId="1" type="noConversion"/>
  </si>
  <si>
    <t>De-icing period (hours)</t>
    <phoneticPr fontId="1" type="noConversion"/>
  </si>
  <si>
    <t>De-icing duration (minutes)</t>
    <phoneticPr fontId="1" type="noConversion"/>
  </si>
  <si>
    <t>De-icing stop temperation(℃)</t>
    <phoneticPr fontId="1" type="noConversion"/>
  </si>
  <si>
    <t>Max ON time (minute)</t>
    <phoneticPr fontId="1" type="noConversion"/>
  </si>
  <si>
    <t>Min OFF time (minute)</t>
    <phoneticPr fontId="1" type="noConversion"/>
  </si>
  <si>
    <t>Fixed ON time（backup mode) (minutes)</t>
    <phoneticPr fontId="1" type="noConversion"/>
  </si>
  <si>
    <t>Fixed OFF time (backup mode) (minutes)</t>
    <phoneticPr fontId="1" type="noConversion"/>
  </si>
  <si>
    <t>Temperature averaging time (seconds)</t>
    <phoneticPr fontId="1" type="noConversion"/>
  </si>
  <si>
    <t>Actual average temperature</t>
    <phoneticPr fontId="1" type="noConversion"/>
  </si>
  <si>
    <t>Unit Dose (ul)</t>
    <phoneticPr fontId="1" type="noConversion"/>
  </si>
  <si>
    <t>Minimum volume to supply(unit dose)</t>
    <phoneticPr fontId="1" type="noConversion"/>
  </si>
  <si>
    <t>Maximum volume to supply(unit dose)</t>
    <phoneticPr fontId="1" type="noConversion"/>
  </si>
  <si>
    <t>Minimum flowrate to supply(unit dose/10s)</t>
    <phoneticPr fontId="1" type="noConversion"/>
  </si>
  <si>
    <t>Extra pulses after BIB is empty(unit dose)</t>
    <phoneticPr fontId="1" type="noConversion"/>
  </si>
  <si>
    <t>Extra pulses to start a new BIB(unit dose）</t>
    <phoneticPr fontId="1" type="noConversion"/>
  </si>
  <si>
    <t>Switch over BIB number</t>
    <phoneticPr fontId="1" type="noConversion"/>
  </si>
  <si>
    <t>BIB Empty Level</t>
    <phoneticPr fontId="1" type="noConversion"/>
  </si>
  <si>
    <t>BIB Full Level</t>
    <phoneticPr fontId="1" type="noConversion"/>
  </si>
  <si>
    <t>Is Present</t>
    <phoneticPr fontId="1" type="noConversion"/>
  </si>
  <si>
    <t>Hot</t>
    <phoneticPr fontId="1" type="noConversion"/>
  </si>
  <si>
    <t>Minimum volume to supply (ml)</t>
    <phoneticPr fontId="1" type="noConversion"/>
  </si>
  <si>
    <t>Maximum volume to supply (ml)</t>
    <phoneticPr fontId="1" type="noConversion"/>
  </si>
  <si>
    <t>Minimum flowrate to supply(ml/s)</t>
    <phoneticPr fontId="1" type="noConversion"/>
  </si>
  <si>
    <t>Maximum flowrate to supply(ml/s)</t>
    <phoneticPr fontId="1" type="noConversion"/>
  </si>
  <si>
    <t>Pre-actuation time(ms)</t>
    <phoneticPr fontId="1" type="noConversion"/>
  </si>
  <si>
    <t>Post-actuation time(ms)</t>
    <phoneticPr fontId="1" type="noConversion"/>
  </si>
  <si>
    <t>Volume(ml)</t>
    <phoneticPr fontId="1" type="noConversion"/>
  </si>
  <si>
    <t>Flowrate(ml/s)</t>
    <phoneticPr fontId="1" type="noConversion"/>
  </si>
  <si>
    <t>Current Power (%)</t>
    <phoneticPr fontId="1" type="noConversion"/>
  </si>
  <si>
    <t>Mixing Bowl Present</t>
    <phoneticPr fontId="1" type="noConversion"/>
  </si>
  <si>
    <t>Requested Power(%)</t>
    <phoneticPr fontId="1" type="noConversion"/>
  </si>
  <si>
    <t>Current Position (%)</t>
    <phoneticPr fontId="1" type="noConversion"/>
  </si>
  <si>
    <t>Requested Position(%)</t>
    <phoneticPr fontId="1" type="noConversion"/>
  </si>
  <si>
    <t>Boiler count</t>
    <phoneticPr fontId="1" type="noConversion"/>
  </si>
  <si>
    <t>Fridge count</t>
    <phoneticPr fontId="1" type="noConversion"/>
  </si>
  <si>
    <t>Hot water count</t>
    <phoneticPr fontId="1" type="noConversion"/>
  </si>
  <si>
    <t>Cold water count</t>
    <phoneticPr fontId="1" type="noConversion"/>
  </si>
  <si>
    <t>BiB count</t>
    <phoneticPr fontId="1" type="noConversion"/>
  </si>
  <si>
    <t>Mixer count</t>
    <phoneticPr fontId="1" type="noConversion"/>
  </si>
  <si>
    <t>Outlet Valve count</t>
    <phoneticPr fontId="1" type="noConversion"/>
  </si>
  <si>
    <t>Driptray count</t>
    <phoneticPr fontId="1" type="noConversion"/>
  </si>
  <si>
    <t>Blender count</t>
    <phoneticPr fontId="1" type="noConversion"/>
  </si>
  <si>
    <t>Instant count</t>
    <phoneticPr fontId="1" type="noConversion"/>
  </si>
  <si>
    <t>Operating voltage</t>
    <phoneticPr fontId="1" type="noConversion"/>
  </si>
  <si>
    <t>Safety relay status</t>
    <phoneticPr fontId="1" type="noConversion"/>
  </si>
  <si>
    <t>Enabled</t>
    <phoneticPr fontId="1" type="noConversion"/>
  </si>
  <si>
    <t xml:space="preserve">Fluid treatment panel status </t>
    <phoneticPr fontId="1" type="noConversion"/>
  </si>
  <si>
    <t>Number of debug items</t>
    <phoneticPr fontId="1" type="noConversion"/>
  </si>
  <si>
    <t>Item 0</t>
    <phoneticPr fontId="1" type="noConversion"/>
  </si>
  <si>
    <t>Item 1</t>
    <phoneticPr fontId="1" type="noConversion"/>
  </si>
  <si>
    <t>Item 2</t>
    <phoneticPr fontId="1" type="noConversion"/>
  </si>
  <si>
    <t>Item 3</t>
    <phoneticPr fontId="1" type="noConversion"/>
  </si>
  <si>
    <t>Item 4</t>
    <phoneticPr fontId="1" type="noConversion"/>
  </si>
  <si>
    <t>Item 5</t>
    <phoneticPr fontId="1" type="noConversion"/>
  </si>
  <si>
    <t>Item 6</t>
    <phoneticPr fontId="1" type="noConversion"/>
  </si>
  <si>
    <t>Item 7</t>
    <phoneticPr fontId="1" type="noConversion"/>
  </si>
  <si>
    <t>Item 9</t>
    <phoneticPr fontId="1" type="noConversion"/>
  </si>
  <si>
    <t>Item 10</t>
    <phoneticPr fontId="1" type="noConversion"/>
  </si>
  <si>
    <t>Item 11</t>
    <phoneticPr fontId="1" type="noConversion"/>
  </si>
  <si>
    <t>Item 12</t>
    <phoneticPr fontId="1" type="noConversion"/>
  </si>
  <si>
    <t>Item 13</t>
    <phoneticPr fontId="1" type="noConversion"/>
  </si>
  <si>
    <t>Item 14</t>
    <phoneticPr fontId="1" type="noConversion"/>
  </si>
  <si>
    <t>Item 15</t>
    <phoneticPr fontId="1" type="noConversion"/>
  </si>
  <si>
    <t>Item 16</t>
    <phoneticPr fontId="1" type="noConversion"/>
  </si>
  <si>
    <t>Item 17</t>
    <phoneticPr fontId="1" type="noConversion"/>
  </si>
  <si>
    <t>Item 18</t>
    <phoneticPr fontId="1" type="noConversion"/>
  </si>
  <si>
    <t>Blender Number</t>
    <phoneticPr fontId="1" type="noConversion"/>
  </si>
  <si>
    <t>Item 19</t>
  </si>
  <si>
    <t>Item 8</t>
    <phoneticPr fontId="1" type="noConversion"/>
  </si>
  <si>
    <t>Water supply number</t>
    <phoneticPr fontId="1" type="noConversion"/>
  </si>
  <si>
    <t>Supply type</t>
    <phoneticPr fontId="1" type="noConversion"/>
  </si>
  <si>
    <t>Disable Supply</t>
    <phoneticPr fontId="1" type="noConversion"/>
  </si>
  <si>
    <t>Enable Supply</t>
    <phoneticPr fontId="1" type="noConversion"/>
  </si>
  <si>
    <t>Outlet Valve number</t>
    <phoneticPr fontId="1" type="noConversion"/>
  </si>
  <si>
    <t>Request</t>
    <phoneticPr fontId="1" type="noConversion"/>
  </si>
  <si>
    <t>Send Request</t>
    <phoneticPr fontId="1" type="noConversion"/>
  </si>
  <si>
    <t>BiB number</t>
    <phoneticPr fontId="1" type="noConversion"/>
  </si>
  <si>
    <t>Volume</t>
    <phoneticPr fontId="1" type="noConversion"/>
  </si>
  <si>
    <t>Disable BIB</t>
    <phoneticPr fontId="1" type="noConversion"/>
  </si>
  <si>
    <t>Enable BIB</t>
    <phoneticPr fontId="1" type="noConversion"/>
  </si>
  <si>
    <t>Mixer number</t>
    <phoneticPr fontId="1" type="noConversion"/>
  </si>
  <si>
    <t>Screen/Cups</t>
    <phoneticPr fontId="1" type="noConversion"/>
  </si>
  <si>
    <t>Screen/Pots</t>
    <phoneticPr fontId="1" type="noConversion"/>
  </si>
  <si>
    <t>Default Volume</t>
    <phoneticPr fontId="1" type="noConversion"/>
  </si>
  <si>
    <t>Enable Volume Editing on Screen</t>
    <phoneticPr fontId="1" type="noConversion"/>
  </si>
  <si>
    <t>Enable Hot/Cold Selection on Screen</t>
    <phoneticPr fontId="1" type="noConversion"/>
  </si>
  <si>
    <t>Default Hot/Cold</t>
    <phoneticPr fontId="1" type="noConversion"/>
  </si>
  <si>
    <t>Edit Method</t>
    <phoneticPr fontId="1" type="noConversion"/>
  </si>
  <si>
    <t>Button Enabled</t>
    <phoneticPr fontId="1" type="noConversion"/>
  </si>
  <si>
    <t>Drink</t>
    <phoneticPr fontId="1" type="noConversion"/>
  </si>
  <si>
    <t>Recipient</t>
    <phoneticPr fontId="1" type="noConversion"/>
  </si>
  <si>
    <t>Hot/cold</t>
    <phoneticPr fontId="1" type="noConversion"/>
  </si>
  <si>
    <t>Strength</t>
    <phoneticPr fontId="1" type="noConversion"/>
  </si>
  <si>
    <t>Button/Option</t>
    <phoneticPr fontId="1" type="noConversion"/>
  </si>
  <si>
    <t>Button/Final Selection</t>
    <phoneticPr fontId="1" type="noConversion"/>
  </si>
  <si>
    <t>Enable Strenght Editing on Screen</t>
    <phoneticPr fontId="1" type="noConversion"/>
  </si>
  <si>
    <t>Enable Pots Counter on Screen</t>
    <phoneticPr fontId="1" type="noConversion"/>
  </si>
  <si>
    <t>Default User Module Check</t>
    <phoneticPr fontId="1" type="noConversion"/>
  </si>
  <si>
    <t>Error list Check</t>
    <phoneticPr fontId="1" type="noConversion"/>
  </si>
  <si>
    <t>Boiler is heating when updating</t>
    <phoneticPr fontId="1" type="noConversion"/>
  </si>
  <si>
    <t>Boiler finished heating when updating</t>
    <phoneticPr fontId="1" type="noConversion"/>
  </si>
  <si>
    <t>update by insert the USB key</t>
    <phoneticPr fontId="1" type="noConversion"/>
  </si>
  <si>
    <t>Enter service by pin code and goes to update menu to update</t>
    <phoneticPr fontId="1" type="noConversion"/>
  </si>
  <si>
    <t>high flow?</t>
    <phoneticPr fontId="1" type="noConversion"/>
  </si>
  <si>
    <t>System info not shown</t>
    <phoneticPr fontId="1" type="noConversion"/>
  </si>
  <si>
    <t>Frozen the GUI screen</t>
    <phoneticPr fontId="1" type="noConversion"/>
  </si>
  <si>
    <t>slow start of GUI</t>
    <phoneticPr fontId="1" type="noConversion"/>
  </si>
  <si>
    <t>A free flow coffee ends with water from the middle valve (middle outlet)</t>
    <phoneticPr fontId="1" type="noConversion"/>
  </si>
  <si>
    <t>No afterflush when a drink is aborted when ingredient was dispensed</t>
    <phoneticPr fontId="1" type="noConversion"/>
  </si>
  <si>
    <t>free flow coffee aborted by STOP does not stop the B2</t>
    <phoneticPr fontId="1" type="noConversion"/>
  </si>
  <si>
    <t>cold can be switched off (disable cold kit) but cold recipes are still linked to a button. Settings can be wrong but are invisible and therefore drinks (pots) cannot be dispensed.</t>
    <phoneticPr fontId="1" type="noConversion"/>
  </si>
  <si>
    <t>Set the number in Operator/Contact info</t>
    <phoneticPr fontId="1" type="noConversion"/>
  </si>
  <si>
    <t>Press "start now"</t>
    <phoneticPr fontId="1" type="noConversion"/>
  </si>
  <si>
    <t>Set 4 number</t>
    <phoneticPr fontId="1" type="noConversion"/>
  </si>
  <si>
    <t>Enter the correct pin code</t>
    <phoneticPr fontId="1" type="noConversion"/>
  </si>
  <si>
    <t>Enter the wrong pin code</t>
    <phoneticPr fontId="1" type="noConversion"/>
  </si>
  <si>
    <t>Change to default pin code</t>
    <phoneticPr fontId="1" type="noConversion"/>
  </si>
  <si>
    <t>Press "Return" icon</t>
    <phoneticPr fontId="1" type="noConversion"/>
  </si>
  <si>
    <t>Press "Home" icon</t>
    <phoneticPr fontId="1" type="noConversion"/>
  </si>
  <si>
    <t>Return to previous menu</t>
    <phoneticPr fontId="1" type="noConversion"/>
  </si>
  <si>
    <t>PIN code set and there's a lock icon beside "Maintenance" button.</t>
    <phoneticPr fontId="1" type="noConversion"/>
  </si>
  <si>
    <t>Enter maintenance page</t>
    <phoneticPr fontId="1" type="noConversion"/>
  </si>
  <si>
    <t>Press "Maintenance" button</t>
    <phoneticPr fontId="1" type="noConversion"/>
  </si>
  <si>
    <t>Goes to Maintenance page.</t>
    <phoneticPr fontId="1" type="noConversion"/>
  </si>
  <si>
    <t>Press "Operator" button</t>
    <phoneticPr fontId="1" type="noConversion"/>
  </si>
  <si>
    <t>Press "Service" button</t>
    <phoneticPr fontId="1" type="noConversion"/>
  </si>
  <si>
    <t>Press "Manufacturer" button</t>
    <phoneticPr fontId="1" type="noConversion"/>
  </si>
  <si>
    <t>Press "Developer" button</t>
    <phoneticPr fontId="1" type="noConversion"/>
  </si>
  <si>
    <t>Goes to Operator function page.</t>
    <phoneticPr fontId="1" type="noConversion"/>
  </si>
  <si>
    <t>Goes to Service function page.</t>
    <phoneticPr fontId="1" type="noConversion"/>
  </si>
  <si>
    <t>Goes to Manufacturer function page.</t>
    <phoneticPr fontId="1" type="noConversion"/>
  </si>
  <si>
    <t>Goes to Developer function page.</t>
    <phoneticPr fontId="1" type="noConversion"/>
  </si>
  <si>
    <t>Can adjust from 15% to 100%.
Set 15% and 100%, the screen light is changed obviously.</t>
    <phoneticPr fontId="1" type="noConversion"/>
  </si>
  <si>
    <t>Adjust the brightness bar</t>
    <phoneticPr fontId="1" type="noConversion"/>
  </si>
  <si>
    <t>cup volume</t>
  </si>
  <si>
    <t>M</t>
  </si>
  <si>
    <t>coffee intensity</t>
  </si>
  <si>
    <t>*2</t>
  </si>
  <si>
    <r>
      <t>outlet (</t>
    </r>
    <r>
      <rPr>
        <sz val="8"/>
        <color rgb="FF000000"/>
        <rFont val="微软雅黑"/>
        <family val="2"/>
        <charset val="134"/>
      </rPr>
      <t>℃</t>
    </r>
    <r>
      <rPr>
        <sz val="8"/>
        <color rgb="FF000000"/>
        <rFont val="Calibri"/>
        <family val="2"/>
      </rPr>
      <t>)</t>
    </r>
  </si>
  <si>
    <t>1st</t>
  </si>
  <si>
    <t>2nd</t>
  </si>
  <si>
    <r>
      <t>in-cup (</t>
    </r>
    <r>
      <rPr>
        <sz val="8"/>
        <color rgb="FF000000"/>
        <rFont val="微软雅黑"/>
        <family val="2"/>
        <charset val="134"/>
      </rPr>
      <t>℃</t>
    </r>
    <r>
      <rPr>
        <sz val="8"/>
        <color rgb="FF000000"/>
        <rFont val="Calibri"/>
        <family val="2"/>
      </rPr>
      <t>)</t>
    </r>
  </si>
  <si>
    <t>weight     (g)</t>
  </si>
  <si>
    <t>Return to User mode</t>
    <phoneticPr fontId="1" type="noConversion"/>
  </si>
  <si>
    <t>Not change</t>
    <phoneticPr fontId="1" type="noConversion"/>
  </si>
  <si>
    <t>Check if the heating status is the same as the boiler status in "Developer/Boiler control</t>
    <phoneticPr fontId="1" type="noConversion"/>
  </si>
  <si>
    <t>Check when heating, the Amperemeter is shown OK or not</t>
    <phoneticPr fontId="1" type="noConversion"/>
  </si>
  <si>
    <t>Dispensing hot water
Check the heating status</t>
    <phoneticPr fontId="1" type="noConversion"/>
  </si>
  <si>
    <t>ID Req</t>
    <phoneticPr fontId="1" type="noConversion"/>
  </si>
  <si>
    <t>ID Req</t>
    <phoneticPr fontId="1" type="noConversion"/>
  </si>
  <si>
    <t>SRQ-0895</t>
    <phoneticPr fontId="1" type="noConversion"/>
  </si>
  <si>
    <t>The cleaning and Flush functions should be accessible in the cleaning mode.</t>
    <phoneticPr fontId="1" type="noConversion"/>
  </si>
  <si>
    <t>SRQ-1692</t>
    <phoneticPr fontId="1" type="noConversion"/>
  </si>
  <si>
    <t>In developer mode the functions for the developer must be accessible</t>
    <phoneticPr fontId="1" type="noConversion"/>
  </si>
  <si>
    <t>In manufacturer mode the functions for the manufacturer must be  accessible</t>
    <phoneticPr fontId="1" type="noConversion"/>
  </si>
  <si>
    <t>SRQ-1822</t>
    <phoneticPr fontId="1" type="noConversion"/>
  </si>
  <si>
    <t>SRQ-1691</t>
    <phoneticPr fontId="1" type="noConversion"/>
  </si>
  <si>
    <t>SRQ-0909</t>
    <phoneticPr fontId="1" type="noConversion"/>
  </si>
  <si>
    <t>SRQ-1694</t>
    <phoneticPr fontId="1" type="noConversion"/>
  </si>
  <si>
    <t xml:space="preserve">In operator mode the enabled functions for the operator must be accessible. </t>
    <phoneticPr fontId="1" type="noConversion"/>
  </si>
  <si>
    <t>It must also be possible to start the cleaning program (cleaning mode)</t>
    <phoneticPr fontId="1" type="noConversion"/>
  </si>
  <si>
    <t>In service mode the enabled functions for the technician must be accessible.</t>
    <phoneticPr fontId="1" type="noConversion"/>
  </si>
  <si>
    <t xml:space="preserve"> It must also be possible to enter the operator mode.</t>
    <phoneticPr fontId="1" type="noConversion"/>
  </si>
  <si>
    <t>SRQ-1821</t>
    <phoneticPr fontId="1" type="noConversion"/>
  </si>
  <si>
    <t>SRQ-0907</t>
    <phoneticPr fontId="1" type="noConversion"/>
  </si>
  <si>
    <t>SRQ-0918</t>
    <phoneticPr fontId="1" type="noConversion"/>
  </si>
  <si>
    <t>SRQ-1710</t>
    <phoneticPr fontId="1" type="noConversion"/>
  </si>
  <si>
    <t>SRQ-1711</t>
    <phoneticPr fontId="1" type="noConversion"/>
  </si>
  <si>
    <t>All operator actions must be available in the operator mode. The actions which must be available in the operator mode are described in the Document "Authorization levels including allowed actions" .</t>
    <phoneticPr fontId="1" type="noConversion"/>
  </si>
  <si>
    <t>All service actions must be available in the service mode. The actions which must be available in the service mode are described in the Document "Authorization levels including allowed actions" .</t>
    <phoneticPr fontId="1" type="noConversion"/>
  </si>
  <si>
    <t>The software shall contain (developer or manufacturer) parameters rather than fixed values to enable changing values without the need of a new software version</t>
    <phoneticPr fontId="1" type="noConversion"/>
  </si>
  <si>
    <t>SRQ-1404</t>
    <phoneticPr fontId="1" type="noConversion"/>
  </si>
  <si>
    <t>Block error mode</t>
    <phoneticPr fontId="1" type="noConversion"/>
  </si>
  <si>
    <t xml:space="preserve">There must be a blocking error mode </t>
    <phoneticPr fontId="1" type="noConversion"/>
  </si>
  <si>
    <t>At power up or reboot a blocked dispenser must remain blocked (unless there are no blocking/critical errors anymore).
Note: Blocked dispenser means blocked for normal use. The cleaner, operator and service can still operate the dispenser in the corresponding mode.</t>
    <phoneticPr fontId="1" type="noConversion"/>
  </si>
  <si>
    <t>SQR-1717</t>
    <phoneticPr fontId="1" type="noConversion"/>
  </si>
  <si>
    <t>Blocking error mode  at power up  and reboot</t>
    <phoneticPr fontId="1" type="noConversion"/>
  </si>
  <si>
    <t>Blocking mode function</t>
    <phoneticPr fontId="1" type="noConversion"/>
  </si>
  <si>
    <t>In "Blocking error mode", the machine must be blocked and drinks shall not be available. The end user must be notified that the dispenser is in blocking error mode.</t>
    <phoneticPr fontId="1" type="noConversion"/>
  </si>
  <si>
    <t>SQR-1719</t>
    <phoneticPr fontId="1" type="noConversion"/>
  </si>
  <si>
    <t>SQR-0922</t>
    <phoneticPr fontId="1" type="noConversion"/>
  </si>
  <si>
    <t>Boundary error</t>
    <phoneticPr fontId="1" type="noConversion"/>
  </si>
  <si>
    <t>An "out of boundary" error shall be triggered if a drink cannot be dispensed as a result of a recipe calculation error</t>
    <phoneticPr fontId="1" type="noConversion"/>
  </si>
  <si>
    <t>SQR-1683</t>
    <phoneticPr fontId="1" type="noConversion"/>
  </si>
  <si>
    <t>Button stuck error</t>
    <phoneticPr fontId="1" type="noConversion"/>
  </si>
  <si>
    <t>When a button is pressed continuously for more than X sec (manufacturer parameter, default value TBD in development) the "button stuck" error must be triggered.</t>
    <phoneticPr fontId="1" type="noConversion"/>
  </si>
  <si>
    <t>SQR-1671</t>
    <phoneticPr fontId="1" type="noConversion"/>
  </si>
  <si>
    <t>在非用户界面按button可以出饮料</t>
    <phoneticPr fontId="1" type="noConversion"/>
  </si>
  <si>
    <t>Can't enter maintantence menu, remain on the page and No error indication</t>
    <phoneticPr fontId="1" type="noConversion"/>
  </si>
  <si>
    <t>There's still lock icon beside. After the first time set, even if return to the default code</t>
    <phoneticPr fontId="1" type="noConversion"/>
  </si>
  <si>
    <t>Adjust the screensaver brightness bar
Set the screensaver delay time
Goes to main screen</t>
    <phoneticPr fontId="1" type="noConversion"/>
  </si>
  <si>
    <t>Set the delay time
Goes to main screen</t>
    <phoneticPr fontId="1" type="noConversion"/>
  </si>
  <si>
    <t>The "Expansion Communication Board" shall communicate according to the defined 'new Quantum platform' CAN protocol</t>
    <phoneticPr fontId="1" type="noConversion"/>
  </si>
  <si>
    <t>SRQ-2149</t>
  </si>
  <si>
    <t>The Blocking error mode must be cancelled when there are no blocking/critical errors active anymore.</t>
  </si>
  <si>
    <t>SQR-0923</t>
    <phoneticPr fontId="1" type="noConversion"/>
  </si>
  <si>
    <t>Cancel blocking error mode</t>
    <phoneticPr fontId="1" type="noConversion"/>
  </si>
  <si>
    <t>The cleaner must have the possibility to cancel a cleaning or flushing cycle. 
Note: When the cycle is not completely finished, the cleaning/flushing due/overdue mode will stay active.</t>
    <phoneticPr fontId="1" type="noConversion"/>
  </si>
  <si>
    <t>SRQ-0903</t>
    <phoneticPr fontId="1" type="noConversion"/>
  </si>
  <si>
    <t>The cleaning mode is cancelled by exiting the cleaning menu, or by timeout (manufacturer parameter).</t>
    <phoneticPr fontId="1" type="noConversion"/>
  </si>
  <si>
    <t>SRQ-0908</t>
    <phoneticPr fontId="1" type="noConversion"/>
  </si>
  <si>
    <t>SRQ-1831</t>
    <phoneticPr fontId="1" type="noConversion"/>
  </si>
  <si>
    <t>Countries in scope</t>
    <phoneticPr fontId="1" type="noConversion"/>
  </si>
  <si>
    <t>The dispenser shall be developed for all countries in scope.</t>
    <phoneticPr fontId="1" type="noConversion"/>
  </si>
  <si>
    <t>EVA-DTS</t>
    <phoneticPr fontId="1" type="noConversion"/>
  </si>
  <si>
    <t>SRQ-2188</t>
    <phoneticPr fontId="1" type="noConversion"/>
  </si>
  <si>
    <t>Real time management information (counters) shall be available as information to share via EVA-DTS</t>
    <phoneticPr fontId="1" type="noConversion"/>
  </si>
  <si>
    <t>Real time management information</t>
    <phoneticPr fontId="1" type="noConversion"/>
  </si>
  <si>
    <t>Cancel cleaning cycle</t>
    <phoneticPr fontId="1" type="noConversion"/>
  </si>
  <si>
    <t>CAN protocol</t>
    <phoneticPr fontId="1" type="noConversion"/>
  </si>
  <si>
    <t>In case of a descaling program, additional parts required to perform descaling procedure shall be limited.</t>
    <phoneticPr fontId="1" type="noConversion"/>
  </si>
  <si>
    <t>Additional parts required for descaling procedure</t>
    <phoneticPr fontId="1" type="noConversion"/>
  </si>
  <si>
    <t>SRQ-1190</t>
    <phoneticPr fontId="1" type="noConversion"/>
  </si>
  <si>
    <t>Descale</t>
    <phoneticPr fontId="1" type="noConversion"/>
  </si>
  <si>
    <t>On request by the Vitel remote connectivity box the machine shall send an audit report and the audit report shall contain data in the format "EVA-DTS" as laid out in the document "EVA-DTS V6.1.2.pdf". The specific machine data which shall be part of the report has been laid out in the document "New Quantum EVA-DTS requirements V1.0.pdf".</t>
    <phoneticPr fontId="1" type="noConversion"/>
  </si>
  <si>
    <t>SRQ-2083</t>
    <phoneticPr fontId="1" type="noConversion"/>
  </si>
  <si>
    <t>audit report</t>
    <phoneticPr fontId="1" type="noConversion"/>
  </si>
  <si>
    <t>Backup of counters</t>
    <phoneticPr fontId="1" type="noConversion"/>
  </si>
  <si>
    <t>It shall be possible to backup all counters or selected counters to any USB stick</t>
    <phoneticPr fontId="1" type="noConversion"/>
  </si>
  <si>
    <t>SRQ-1774</t>
    <phoneticPr fontId="1" type="noConversion"/>
  </si>
  <si>
    <t>the RS232 connectivity port shall provide bi-directional communication to a connected Vitel remote connectivity box with at least the following baudrate: 2400, 9600, 19200, 115200 baud (1 stop bit, 7 or 8 data bits, N,O,E, 1 stop bit)</t>
    <phoneticPr fontId="1" type="noConversion"/>
  </si>
  <si>
    <t>SRQ-2071</t>
    <phoneticPr fontId="1" type="noConversion"/>
  </si>
  <si>
    <t>bi-directional communication</t>
    <phoneticPr fontId="1" type="noConversion"/>
  </si>
  <si>
    <t>the port shall provide bi-directional communication with at least the following baudrate: 2400, 9600, 19200, 115200 baud (1 stop bit, 7 or 8 data bits, N,O,E, 1 stop bit)</t>
    <phoneticPr fontId="1" type="noConversion"/>
  </si>
  <si>
    <t>SRQ-2115</t>
    <phoneticPr fontId="1" type="noConversion"/>
  </si>
  <si>
    <t>Cancel cleaning mode</t>
    <phoneticPr fontId="1" type="noConversion"/>
  </si>
  <si>
    <t xml:space="preserve">It must be possible to abort a running descaling program. </t>
    <phoneticPr fontId="1" type="noConversion"/>
  </si>
  <si>
    <t>Cancel descale procedure</t>
  </si>
  <si>
    <t>SRQ-1835</t>
    <phoneticPr fontId="1" type="noConversion"/>
  </si>
  <si>
    <t>Developer mode is cancelled by removing the developer key</t>
    <phoneticPr fontId="1" type="noConversion"/>
  </si>
  <si>
    <t>Cancel developer mode</t>
    <phoneticPr fontId="1" type="noConversion"/>
  </si>
  <si>
    <t>SRQ-1823</t>
    <phoneticPr fontId="1" type="noConversion"/>
  </si>
  <si>
    <t>Actions during developer mode</t>
    <phoneticPr fontId="1" type="noConversion"/>
  </si>
  <si>
    <t>Accessibility developer mode</t>
    <phoneticPr fontId="1" type="noConversion"/>
  </si>
  <si>
    <t>Cancel manufacturer mode</t>
    <phoneticPr fontId="1" type="noConversion"/>
  </si>
  <si>
    <t>SRQ-0920</t>
    <phoneticPr fontId="1" type="noConversion"/>
  </si>
  <si>
    <t>Manufacturer mode is cancelled by removing the manufacturer key</t>
    <phoneticPr fontId="1" type="noConversion"/>
  </si>
  <si>
    <t>Actions during manufacturer mode</t>
    <phoneticPr fontId="1" type="noConversion"/>
  </si>
  <si>
    <t>Accessibility manufacturer mode</t>
    <phoneticPr fontId="1" type="noConversion"/>
  </si>
  <si>
    <t>The operator mode is cancelled via the operator menu</t>
    <phoneticPr fontId="1" type="noConversion"/>
  </si>
  <si>
    <t>SRQ-0911</t>
    <phoneticPr fontId="1" type="noConversion"/>
  </si>
  <si>
    <t>Cancel operator mode</t>
    <phoneticPr fontId="1" type="noConversion"/>
  </si>
  <si>
    <t>The service mode is cancelled via the service menu</t>
    <phoneticPr fontId="1" type="noConversion"/>
  </si>
  <si>
    <t>SRQ-1695</t>
    <phoneticPr fontId="1" type="noConversion"/>
  </si>
  <si>
    <t>Cancel service mode</t>
    <phoneticPr fontId="1" type="noConversion"/>
  </si>
  <si>
    <t>It must be possible to optionally show a "hot liquids warning" message in the display</t>
    <phoneticPr fontId="1" type="noConversion"/>
  </si>
  <si>
    <t>SRQ-1701</t>
    <phoneticPr fontId="1" type="noConversion"/>
  </si>
  <si>
    <t>Caution hot liquids</t>
    <phoneticPr fontId="1" type="noConversion"/>
  </si>
  <si>
    <t>The cleaning mode shall be accessible by using an authorization method without an separate authorization key (like a usb key). 
e.g. by means of push button combination or PIN code.</t>
    <phoneticPr fontId="1" type="noConversion"/>
  </si>
  <si>
    <t>SRQ-1174</t>
    <phoneticPr fontId="1" type="noConversion"/>
  </si>
  <si>
    <t>Cleaning  mode authorization key</t>
    <phoneticPr fontId="1" type="noConversion"/>
  </si>
  <si>
    <t xml:space="preserve">There shall be a cleaning mode </t>
    <phoneticPr fontId="1" type="noConversion"/>
  </si>
  <si>
    <t>SRQ-1693</t>
    <phoneticPr fontId="1" type="noConversion"/>
  </si>
  <si>
    <t>Cleaning mode</t>
    <phoneticPr fontId="1" type="noConversion"/>
  </si>
  <si>
    <t>The cleaning procedure must be self explanatory, simple and be easy to start and execute</t>
    <phoneticPr fontId="1" type="noConversion"/>
  </si>
  <si>
    <t>SRQ-1175</t>
    <phoneticPr fontId="1" type="noConversion"/>
  </si>
  <si>
    <t>Cleaning procedure self explanatory</t>
    <phoneticPr fontId="1" type="noConversion"/>
  </si>
  <si>
    <t>The DISPENSER shall be prepared for a cleaning procedure that includes manual adding of a cleaning tablet.</t>
    <phoneticPr fontId="1" type="noConversion"/>
  </si>
  <si>
    <t>SRQ-1184</t>
    <phoneticPr fontId="1" type="noConversion"/>
  </si>
  <si>
    <t>Cleaning tablet cleaning procedure</t>
    <phoneticPr fontId="1" type="noConversion"/>
  </si>
  <si>
    <t>The flushing/cleaning procedure may not finish successfully (so failed)  :
* When a flushing related error (e.g. water temperature too low) becomes active during flushing and flushing cannot be completed.Note: The cleaner/operator must be notified of the error
* When one or more steps are skipped/ not performed. 
* When the cleaning/flushing is stopped before the procedure is completed</t>
    <phoneticPr fontId="1" type="noConversion"/>
  </si>
  <si>
    <t>SRQ-1688</t>
    <phoneticPr fontId="1" type="noConversion"/>
  </si>
  <si>
    <t>JE-0100: Cleaning/Flushing cycle failed</t>
    <phoneticPr fontId="1" type="noConversion"/>
  </si>
  <si>
    <t xml:space="preserve">A cleaning/flushing is successful finished 
* When all cleaning/flushing steps are successfully completed. </t>
    <phoneticPr fontId="1" type="noConversion"/>
  </si>
  <si>
    <t>SRQ-1686</t>
    <phoneticPr fontId="1" type="noConversion"/>
  </si>
  <si>
    <t>JE-0110: Cleaning/Flushing successful finished</t>
    <phoneticPr fontId="1" type="noConversion"/>
  </si>
  <si>
    <t>the command set shall be determined during development but shall use the Excellence Compact Touch debug interface as a reference</t>
    <phoneticPr fontId="1" type="noConversion"/>
  </si>
  <si>
    <t>SRQ-2090</t>
    <phoneticPr fontId="1" type="noConversion"/>
  </si>
  <si>
    <t>command set</t>
    <phoneticPr fontId="1" type="noConversion"/>
  </si>
  <si>
    <t>The "Expansion Communication Board" shall be connected to the e-system via the internal CAN bus for communication and power</t>
    <phoneticPr fontId="1" type="noConversion"/>
  </si>
  <si>
    <t>SRQ-2109</t>
    <phoneticPr fontId="1" type="noConversion"/>
  </si>
  <si>
    <t>communication and power</t>
    <phoneticPr fontId="1" type="noConversion"/>
  </si>
  <si>
    <t>When a module does not respond or does not give the correct response an error must be generated (only when the module is in the configuration)</t>
    <phoneticPr fontId="1" type="noConversion"/>
  </si>
  <si>
    <t>Communication error</t>
    <phoneticPr fontId="1" type="noConversion"/>
  </si>
  <si>
    <t>SRQ-1762</t>
    <phoneticPr fontId="1" type="noConversion"/>
  </si>
  <si>
    <t>communication with "Vitel remote connectivity box" not possible</t>
    <phoneticPr fontId="1" type="noConversion"/>
  </si>
  <si>
    <t>SQR-2084</t>
    <phoneticPr fontId="1" type="noConversion"/>
  </si>
  <si>
    <t>the interface shall be able to detect if a communication session cannot be established with the "Vitel remote connectivity box" and shall flag this as an error.</t>
    <phoneticPr fontId="1" type="noConversion"/>
  </si>
  <si>
    <t>Upgrading firmware by a service technician shall not affect the current service settings of the machine. After downgrading the firmware it is accepted  that default settings are reloaded.</t>
    <phoneticPr fontId="1" type="noConversion"/>
  </si>
  <si>
    <t>SRQ-0834</t>
    <phoneticPr fontId="1" type="noConversion"/>
  </si>
  <si>
    <t>Configuration after downgrade or upgrade</t>
    <phoneticPr fontId="1" type="noConversion"/>
  </si>
  <si>
    <t>The Expansion Communication Board shall contain 2 connectors for the internal CAN bus, containing the following power/signals: +24VDC, GND, CAN_L, CAN_H</t>
    <phoneticPr fontId="1" type="noConversion"/>
  </si>
  <si>
    <t>SRQ-2120</t>
    <phoneticPr fontId="1" type="noConversion"/>
  </si>
  <si>
    <t>connectors</t>
    <phoneticPr fontId="1" type="noConversion"/>
  </si>
  <si>
    <t>The system shall automatically convert values to the set unit.</t>
    <phoneticPr fontId="1" type="noConversion"/>
  </si>
  <si>
    <t>SRQ-1778</t>
    <phoneticPr fontId="1" type="noConversion"/>
  </si>
  <si>
    <t>Converting units (temp, volume,time)</t>
    <phoneticPr fontId="1" type="noConversion"/>
  </si>
  <si>
    <t>It must be possible to optionally show a "coolbox temperature" in the display</t>
    <phoneticPr fontId="1" type="noConversion"/>
  </si>
  <si>
    <t>SRQ-1702</t>
    <phoneticPr fontId="1" type="noConversion"/>
  </si>
  <si>
    <t xml:space="preserve">During the cooling control defective’ state, the cooling is controlled via a fixed duty cycle ≈15 % on (manufacturer parameter), ≈85 % off,( manufacturer parameter) 
Typically a full cycle takes 30 minutes (manufacturer parameter) </t>
    <phoneticPr fontId="1" type="noConversion"/>
  </si>
  <si>
    <t>SRQ-0740</t>
    <phoneticPr fontId="1" type="noConversion"/>
  </si>
  <si>
    <t xml:space="preserve">Cooling control defective fixed duty cycle </t>
    <phoneticPr fontId="1" type="noConversion"/>
  </si>
  <si>
    <t>For each error in the cooling system module, a unique error shall be defined.</t>
    <phoneticPr fontId="1" type="noConversion"/>
  </si>
  <si>
    <t>SRQ-0739</t>
    <phoneticPr fontId="1" type="noConversion"/>
  </si>
  <si>
    <t>Cooling error handling</t>
    <phoneticPr fontId="1" type="noConversion"/>
  </si>
  <si>
    <t>When the temperature sensor is defective, not connected or out of range, the ‘Temperature sensor defective’ error  must become active until the issue is solved. The temperature sensor is out of range when the temperature reads are not within X °C (manufacturer parameter) and Y °C (manufacturer parameter).</t>
    <phoneticPr fontId="1" type="noConversion"/>
  </si>
  <si>
    <t>SRQ-1466</t>
    <phoneticPr fontId="1" type="noConversion"/>
  </si>
  <si>
    <t>Cooling temp sensor defective</t>
    <phoneticPr fontId="1" type="noConversion"/>
  </si>
  <si>
    <t xml:space="preserve">When the current temperature is higher than X degrees (manufacturer parameter, default 10 degrees), the ' Temperature too high' error must become active until the temperature becomes within normal range. </t>
    <phoneticPr fontId="1" type="noConversion"/>
  </si>
  <si>
    <t>SRQ-0737</t>
    <phoneticPr fontId="1" type="noConversion"/>
  </si>
  <si>
    <t>Cooling temperature too high</t>
    <phoneticPr fontId="1" type="noConversion"/>
  </si>
  <si>
    <t>Temperature too high for too long: 
When the error 'cooling temperature too high' is active for a period of X hours (default 12 hours, manufacturer parameter) or more, the ' Temperature too high for too long ' error must become active until the temperature becomes within normal range.</t>
    <phoneticPr fontId="1" type="noConversion"/>
  </si>
  <si>
    <t>SRQ-1412</t>
    <phoneticPr fontId="1" type="noConversion"/>
  </si>
  <si>
    <t>Cooling temperature too high for too long</t>
    <phoneticPr fontId="1" type="noConversion"/>
  </si>
  <si>
    <t>When the current temperature is lower than X degrees (manufacturer parameter, default -1 degrees), the ' Temperature too low' error must become active until the temperature becomes within normal range.</t>
    <phoneticPr fontId="1" type="noConversion"/>
  </si>
  <si>
    <t>SRQ-1411</t>
    <phoneticPr fontId="1" type="noConversion"/>
  </si>
  <si>
    <t>Cooling temperature too low</t>
    <phoneticPr fontId="1" type="noConversion"/>
  </si>
  <si>
    <t>Temperature too low for too long: 
When the error 'cooling temperature too low' is active for a period of X hours (default 12 hours, manufacturer parameter) or more, the ' Temperature too low for too long ' error must become active until the temperature becomes within normal range.</t>
    <phoneticPr fontId="1" type="noConversion"/>
  </si>
  <si>
    <t>SRQ-0738</t>
    <phoneticPr fontId="1" type="noConversion"/>
  </si>
  <si>
    <t>Cooling temperature too low for too long</t>
    <phoneticPr fontId="1" type="noConversion"/>
  </si>
  <si>
    <t>When the resolution is changed (e.g. different volume, different ratio), this shall affect only future counter settings. The counter setting up to now remains unchanged</t>
    <phoneticPr fontId="1" type="noConversion"/>
  </si>
  <si>
    <t>Counter resolution change</t>
    <phoneticPr fontId="1" type="noConversion"/>
  </si>
  <si>
    <t>SRQ-0859</t>
    <phoneticPr fontId="1" type="noConversion"/>
  </si>
  <si>
    <t>Counters shall not be affected by an up/downgrade of the system's firmware</t>
    <phoneticPr fontId="1" type="noConversion"/>
  </si>
  <si>
    <t>SRQ-0835</t>
    <phoneticPr fontId="1" type="noConversion"/>
  </si>
  <si>
    <t>Counters after downgrade or upgrade</t>
    <phoneticPr fontId="1" type="noConversion"/>
  </si>
  <si>
    <t xml:space="preserve">Counters for payment are described in the payment domain. </t>
    <phoneticPr fontId="1" type="noConversion"/>
  </si>
  <si>
    <t>SRQ-1046</t>
    <phoneticPr fontId="1" type="noConversion"/>
  </si>
  <si>
    <t>Counters payment system</t>
    <phoneticPr fontId="1" type="noConversion"/>
  </si>
  <si>
    <t>The following  DRINK counters must be implemented:
• Liters of each RTD product/drink (e.g. liters coffee, liters café crème, liters cappuccino, liters Hot water)
• Number of drinks for each  RTD product/drink 
• Free flow counters for each  RTD product/drink 
• Pre-selection counters  (only for predefined pre-selections, not for stepless pre-selections)</t>
    <phoneticPr fontId="1" type="noConversion"/>
  </si>
  <si>
    <t>SRQ-0856</t>
    <phoneticPr fontId="1" type="noConversion"/>
  </si>
  <si>
    <t>Counters per drink (RTD)</t>
    <phoneticPr fontId="1" type="noConversion"/>
  </si>
  <si>
    <t>the data format between this interface and the Vitel remote connectivity box shall be the format as laid out in the data transfer standard "EVA-DTS V6.1.2"</t>
    <phoneticPr fontId="1" type="noConversion"/>
  </si>
  <si>
    <t>SRQ-2080</t>
    <phoneticPr fontId="1" type="noConversion"/>
  </si>
  <si>
    <t>data format</t>
    <phoneticPr fontId="1" type="noConversion"/>
  </si>
  <si>
    <t>the debug port shall be used as a debug/backdoor monitor for the software. The exact commands shall be defined during development.</t>
    <phoneticPr fontId="1" type="noConversion"/>
  </si>
  <si>
    <t>debug monitor</t>
    <phoneticPr fontId="1" type="noConversion"/>
  </si>
  <si>
    <t>When Cafitesse decaf coffee is used in one or both Bib positions, all relevant drinks must be available as decaf drink.</t>
    <phoneticPr fontId="1" type="noConversion"/>
  </si>
  <si>
    <t>SRQ-0456</t>
    <phoneticPr fontId="1" type="noConversion"/>
  </si>
  <si>
    <t>Decaf drinks availability</t>
    <phoneticPr fontId="1" type="noConversion"/>
  </si>
  <si>
    <t>The default volume and strength ratios shall be as specified in [Drink dispense times, temperatures, ratios and foam quality].</t>
    <phoneticPr fontId="1" type="noConversion"/>
  </si>
  <si>
    <t>SRQ-1628</t>
    <phoneticPr fontId="1" type="noConversion"/>
  </si>
  <si>
    <t>Default volume and strength ratios</t>
    <phoneticPr fontId="1" type="noConversion"/>
  </si>
  <si>
    <t>When the de-icing cycle becomes active, the temperature in the cooling compartment shall increase to maximum of 'Y' °C (manufacturer parameter) for 'Z' minutes (manufacturer parameters)  before ending the de-icing cycle and returning to normal cooling control</t>
    <phoneticPr fontId="1" type="noConversion"/>
  </si>
  <si>
    <t>SRQ-1464</t>
    <phoneticPr fontId="1" type="noConversion"/>
  </si>
  <si>
    <t>De-icing behavior</t>
    <phoneticPr fontId="1" type="noConversion"/>
  </si>
  <si>
    <t xml:space="preserve">The cooling control shall activate a de-icing cycle when the cooling control has been active for 'X' days (manufacturer parameter) after reset or after the last de-icing cycle. </t>
    <phoneticPr fontId="1" type="noConversion"/>
  </si>
  <si>
    <t>SRQ-1403</t>
    <phoneticPr fontId="1" type="noConversion"/>
  </si>
  <si>
    <t>De-icing cycle</t>
    <phoneticPr fontId="1" type="noConversion"/>
  </si>
  <si>
    <t>One or more counters that count all the water that passes the boiler must be available for use of descaling/water-filter. 
Note: It are 2 separate counters</t>
    <phoneticPr fontId="1" type="noConversion"/>
  </si>
  <si>
    <t>SRQ-0869</t>
    <phoneticPr fontId="1" type="noConversion"/>
  </si>
  <si>
    <t>Descaling /waterfilter counters</t>
    <phoneticPr fontId="1" type="noConversion"/>
  </si>
  <si>
    <t xml:space="preserve">All materials in the WATER SYSTEM shall be RESISTANT TO standard DESCALING agents </t>
    <phoneticPr fontId="1" type="noConversion"/>
  </si>
  <si>
    <t>SRQ-0686</t>
    <phoneticPr fontId="1" type="noConversion"/>
  </si>
  <si>
    <t>Descaling agent resistance water system</t>
    <phoneticPr fontId="1" type="noConversion"/>
  </si>
  <si>
    <t>There must be a developer mode ( highest authorization mode)</t>
    <phoneticPr fontId="1" type="noConversion"/>
  </si>
  <si>
    <t>SRQ-1825</t>
    <phoneticPr fontId="1" type="noConversion"/>
  </si>
  <si>
    <t>Developer mode</t>
    <phoneticPr fontId="1" type="noConversion"/>
  </si>
  <si>
    <t>the developer mode shall only be accessable via a dedicated developers USB key</t>
    <phoneticPr fontId="1" type="noConversion"/>
  </si>
  <si>
    <t>SRQ-1826</t>
  </si>
  <si>
    <t>Developer mode authorization key</t>
    <phoneticPr fontId="1" type="noConversion"/>
  </si>
  <si>
    <t>SRQ-0883</t>
    <phoneticPr fontId="1" type="noConversion"/>
  </si>
  <si>
    <t>The dosing and mixing system shall have a dedicated list of errors.</t>
    <phoneticPr fontId="1" type="noConversion"/>
  </si>
  <si>
    <t>SQR-1467</t>
    <phoneticPr fontId="1" type="noConversion"/>
  </si>
  <si>
    <t>dosing and mixing error handling</t>
    <phoneticPr fontId="1" type="noConversion"/>
  </si>
  <si>
    <t>changing the RTD volume of a drink shall not affect:
- the strength of the used ingredients
- the volumetric ratio's of the ingredients and water
- the overall strength of the drink
- any after flush water volume</t>
    <phoneticPr fontId="1" type="noConversion"/>
  </si>
  <si>
    <t>RTD volume of a drink</t>
    <phoneticPr fontId="1" type="noConversion"/>
  </si>
  <si>
    <t>SRQ-0948</t>
    <phoneticPr fontId="1" type="noConversion"/>
  </si>
  <si>
    <t xml:space="preserve"> When there are free flow drinks available, the free flow drinks must be counted in number of drinks and liters (non-resettable and resettable). </t>
    <phoneticPr fontId="1" type="noConversion"/>
  </si>
  <si>
    <t>SRQ-0858</t>
    <phoneticPr fontId="1" type="noConversion"/>
  </si>
  <si>
    <t>Drink counter free (continuous) flow drinks</t>
    <phoneticPr fontId="1" type="noConversion"/>
  </si>
  <si>
    <t>The DISPENSER shall produce the drinks listed in [Drink types and ingredient configurations]</t>
    <phoneticPr fontId="1" type="noConversion"/>
  </si>
  <si>
    <t>SRQ-0454</t>
    <phoneticPr fontId="1" type="noConversion"/>
  </si>
  <si>
    <t>Drink types</t>
    <phoneticPr fontId="1" type="noConversion"/>
  </si>
  <si>
    <t>when the fluid in the drip tray has reached its maximum level, the 'drip tray full' error shall become active. The error shall reset automatically when the maximum level detection does not detect fluid anymore.</t>
    <phoneticPr fontId="1" type="noConversion"/>
  </si>
  <si>
    <t>drip tray full error</t>
    <phoneticPr fontId="1" type="noConversion"/>
  </si>
  <si>
    <t>SQR-2200</t>
    <phoneticPr fontId="1" type="noConversion"/>
  </si>
  <si>
    <t>the Satellite module shall contain the hardware to handle the 'drip tray in place' and 'drip tray full' functionality.</t>
    <phoneticPr fontId="1" type="noConversion"/>
  </si>
  <si>
    <t>SRQ-2201</t>
    <phoneticPr fontId="1" type="noConversion"/>
  </si>
  <si>
    <t>drip tray hardware</t>
    <phoneticPr fontId="1" type="noConversion"/>
  </si>
  <si>
    <t>the Satellite board module shall contain functionality to detect if the drip tray is in place or not and if the fluid in the drip tray has reached its maximum level.  Both detections shall be 'fail safe' meaning when a cable is disconnected, the drip tray shall be detected as 'not in place' or as 'full'</t>
    <phoneticPr fontId="1" type="noConversion"/>
  </si>
  <si>
    <t>SRQ-2198</t>
    <phoneticPr fontId="1" type="noConversion"/>
  </si>
  <si>
    <t>drip tray in place and drip tray full detection</t>
    <phoneticPr fontId="1" type="noConversion"/>
  </si>
  <si>
    <t>The E-system must be able to detect if the drip tray is (correctly) placed. When the drip tray is not correctly placed a "drip tray not in place" error must be triggered when the drip tray functionality has been enabled. When the wiring is not correct (wiring error) this must be seen as "not in place".</t>
    <phoneticPr fontId="1" type="noConversion"/>
  </si>
  <si>
    <t>SRQ-1759</t>
    <phoneticPr fontId="1" type="noConversion"/>
  </si>
  <si>
    <t>Drip tray not in place</t>
    <phoneticPr fontId="1" type="noConversion"/>
  </si>
  <si>
    <t>the 'drip tray not in place' error shall become active when the drip tray is removed from the machine. When the drip tray is replaced, the error shall reset automatically</t>
    <phoneticPr fontId="1" type="noConversion"/>
  </si>
  <si>
    <t>SQR-2199</t>
    <phoneticPr fontId="1" type="noConversion"/>
  </si>
  <si>
    <t>drip tray not in place error</t>
    <phoneticPr fontId="1" type="noConversion"/>
  </si>
  <si>
    <t>when at least one drip dray error is active, dispensing of any fluid shall be blocked until the errors have been resolved</t>
    <phoneticPr fontId="1" type="noConversion"/>
  </si>
  <si>
    <t>SRQ-2203</t>
    <phoneticPr fontId="1" type="noConversion"/>
  </si>
  <si>
    <t>drip tray relation to dispensing</t>
    <phoneticPr fontId="1" type="noConversion"/>
  </si>
  <si>
    <t>when at least one drip tray error is active, the hot water system shall be disabled until the errors have been resolved</t>
    <phoneticPr fontId="1" type="noConversion"/>
  </si>
  <si>
    <t>SRQ-2204</t>
    <phoneticPr fontId="1" type="noConversion"/>
  </si>
  <si>
    <t>drip tray relation to the hot water system</t>
    <phoneticPr fontId="1" type="noConversion"/>
  </si>
  <si>
    <t>There shall be an ECO mode (energy saving mode)</t>
    <phoneticPr fontId="1" type="noConversion"/>
  </si>
  <si>
    <t>SRQ-0824</t>
    <phoneticPr fontId="1" type="noConversion"/>
  </si>
  <si>
    <t xml:space="preserve">The ECO mode mode shall be active by default as factory setting with the default setting: 
Eco-mode active: 19:00 
Eco-mode inactive: 07:00 
Wake-up function: On 
Eco-boiler temperature: 60°C </t>
    <phoneticPr fontId="1" type="noConversion"/>
  </si>
  <si>
    <t>SRQ-0603</t>
    <phoneticPr fontId="1" type="noConversion"/>
  </si>
  <si>
    <t>ECO mode (energy saving mode) default settings</t>
    <phoneticPr fontId="1" type="noConversion"/>
  </si>
  <si>
    <t>The  wake up function in ECO mode is entered  when the dispenser detects a user (e.g. proximity sensor, touchschreen is touched, button is pressed)</t>
    <phoneticPr fontId="1" type="noConversion"/>
  </si>
  <si>
    <t>SRQ-0825</t>
    <phoneticPr fontId="1" type="noConversion"/>
  </si>
  <si>
    <t>ECO wake-up function - start</t>
    <phoneticPr fontId="1" type="noConversion"/>
  </si>
  <si>
    <t>The  wake up function in ECO mode is canceled  when the wake up timeout (ECO_wakeup_timeout, service parameter, default ….) has passed after the last usage.</t>
    <phoneticPr fontId="1" type="noConversion"/>
  </si>
  <si>
    <t>SRQ-0606</t>
    <phoneticPr fontId="1" type="noConversion"/>
  </si>
  <si>
    <t>ECO wake-up function end</t>
    <phoneticPr fontId="1" type="noConversion"/>
  </si>
  <si>
    <t>it shall be possible to enable or disable the drip tray functionality via a service setting. Default setting shall be 'enabled'. When disabled, drip tray errors shall be bypassed</t>
    <phoneticPr fontId="1" type="noConversion"/>
  </si>
  <si>
    <t>SRQ-2202</t>
    <phoneticPr fontId="1" type="noConversion"/>
  </si>
  <si>
    <t>it shall be possible to enable/disable the port via software. When disabled, incoming data shall be ignored and no data shall be sent out.</t>
    <phoneticPr fontId="1" type="noConversion"/>
  </si>
  <si>
    <t>SRQ-2116</t>
    <phoneticPr fontId="1" type="noConversion"/>
  </si>
  <si>
    <t>enabling/disabling the port</t>
    <phoneticPr fontId="1" type="noConversion"/>
  </si>
  <si>
    <t>it shall be possible to enable/disable the interface via software. When disabled, incoming data shall be ignored</t>
    <phoneticPr fontId="1" type="noConversion"/>
  </si>
  <si>
    <t>SRQ-2077</t>
    <phoneticPr fontId="1" type="noConversion"/>
  </si>
  <si>
    <t>enabling/disabling the Vitel remote connectivity functions</t>
    <phoneticPr fontId="1" type="noConversion"/>
  </si>
  <si>
    <t>Product and user information addressed to the END USER must be in the form of symbols and in local language.</t>
    <phoneticPr fontId="1" type="noConversion"/>
  </si>
  <si>
    <t>SRQ-1526</t>
    <phoneticPr fontId="1" type="noConversion"/>
  </si>
  <si>
    <t>On every occurrence and resolving of an error/exception, a log must be made.
• Memory must be available to hold at least 50 entries of errors. The log file must be a cyclic FIFO (i.e. when it I full, the oldest data will be overwritten)
• A log must contain the set- and reset date &amp; time. (dd-mm-yy hh:mm:ss)
• A log must contain the unique error ID and a short description.
Note: Messages which are no errors/exceptions should not be logged (like errors which are caused by cleaning)</t>
    <phoneticPr fontId="1" type="noConversion"/>
  </si>
  <si>
    <t>SRQ-0761</t>
    <phoneticPr fontId="1" type="noConversion"/>
  </si>
  <si>
    <t>Error log</t>
    <phoneticPr fontId="1" type="noConversion"/>
  </si>
  <si>
    <t>A filter must be implemented to limit the errors seen by end-user, operator and/or service.  Note: The most relevant error must be shown.</t>
    <phoneticPr fontId="1" type="noConversion"/>
  </si>
  <si>
    <t>SRQ-0734</t>
    <phoneticPr fontId="1" type="noConversion"/>
  </si>
  <si>
    <t>Error visibility filter</t>
    <phoneticPr fontId="1" type="noConversion"/>
  </si>
  <si>
    <t>The Expansion Communication Board module shall have a defined set of errors. These unique errors shall be stored locally and shall be communicated on request to a host module. It shall be possible to reset all errors globally by a host. When an error could not be reset, the error shall be flagged</t>
    <phoneticPr fontId="1" type="noConversion"/>
  </si>
  <si>
    <t>SRQ-2111</t>
    <phoneticPr fontId="1" type="noConversion"/>
  </si>
  <si>
    <t>Errors and error handling</t>
    <phoneticPr fontId="1" type="noConversion"/>
  </si>
  <si>
    <t>This error shall be triggered in case an activated external CAN module is not responding, For each activated external CAN module there shall be a separate error.</t>
    <phoneticPr fontId="1" type="noConversion"/>
  </si>
  <si>
    <t>SQR-1538</t>
    <phoneticPr fontId="1" type="noConversion"/>
  </si>
  <si>
    <t>External CAN module not responding</t>
    <phoneticPr fontId="1" type="noConversion"/>
  </si>
  <si>
    <t>this interface shall operate as the gateway between the machine (core) software and the Vitel remote connectivity box "ATTO" or "NANO". The exchange of messages between this interface and the Vitel remote connectivity box shall follow the eDDCMP message protocol as laid out in "EVA-DTS V6.1.2"</t>
    <phoneticPr fontId="1" type="noConversion"/>
  </si>
  <si>
    <t>SRQ-2074</t>
    <phoneticPr fontId="1" type="noConversion"/>
  </si>
  <si>
    <t>gateway function</t>
    <phoneticPr fontId="1" type="noConversion"/>
  </si>
  <si>
    <t xml:space="preserve">The look and feel of the graphical operator interface shall be designed during development. </t>
    <phoneticPr fontId="1" type="noConversion"/>
  </si>
  <si>
    <t>SRQ-1601</t>
    <phoneticPr fontId="1" type="noConversion"/>
  </si>
  <si>
    <t>graphical operator interface design</t>
    <phoneticPr fontId="1" type="noConversion"/>
  </si>
  <si>
    <t>The graphical service interface shall be designed during development. Look and feel of the service interface must be the same as existing machines, like the Promesso machine.</t>
    <phoneticPr fontId="1" type="noConversion"/>
  </si>
  <si>
    <t>SRQ-1605</t>
    <phoneticPr fontId="1" type="noConversion"/>
  </si>
  <si>
    <t>graphical service interface design</t>
    <phoneticPr fontId="1" type="noConversion"/>
  </si>
  <si>
    <t xml:space="preserve">The graphical user interface shall be designed as laid out in the document “graphical user interface design”  by JDE </t>
    <phoneticPr fontId="1" type="noConversion"/>
  </si>
  <si>
    <t>SRQ-1597</t>
    <phoneticPr fontId="1" type="noConversion"/>
  </si>
  <si>
    <t>graphical user interface design</t>
    <phoneticPr fontId="1" type="noConversion"/>
  </si>
  <si>
    <t>Hard coded parameter values are not allowed 
Note: When there are parameters which cannot be changed by service, these parameters must be manufacturer parameters.</t>
    <phoneticPr fontId="1" type="noConversion"/>
  </si>
  <si>
    <t>SRQ-0846</t>
    <phoneticPr fontId="1" type="noConversion"/>
  </si>
  <si>
    <t>Hard coded parameter values not allowed</t>
    <phoneticPr fontId="1" type="noConversion"/>
  </si>
  <si>
    <t>Changing the overall strength of a drink shall not affect the RTD volume</t>
    <phoneticPr fontId="1" type="noConversion"/>
  </si>
  <si>
    <t>SRQ-0947</t>
    <phoneticPr fontId="1" type="noConversion"/>
  </si>
  <si>
    <t>In cup volume - strength</t>
    <phoneticPr fontId="1" type="noConversion"/>
  </si>
  <si>
    <t>Changing the overall volumetric ratio of a drink shall not affect the RTD volume</t>
    <phoneticPr fontId="1" type="noConversion"/>
  </si>
  <si>
    <t>SRQ-1773</t>
    <phoneticPr fontId="1" type="noConversion"/>
  </si>
  <si>
    <t>In cup volume - volumetric ratio</t>
    <phoneticPr fontId="1" type="noConversion"/>
  </si>
  <si>
    <t>All ingredient configurations listed in [Drink types and ingredient configurations] shall be possible.</t>
    <phoneticPr fontId="1" type="noConversion"/>
  </si>
  <si>
    <t>SRQ-0451</t>
    <phoneticPr fontId="1" type="noConversion"/>
  </si>
  <si>
    <t>Ingredient configurations</t>
    <phoneticPr fontId="1" type="noConversion"/>
  </si>
  <si>
    <t>In case the ingredient pack (e.g. BIB) has not been placed back correctly, has not been detected or is empty, an error must become active</t>
    <phoneticPr fontId="1" type="noConversion"/>
  </si>
  <si>
    <t>SQR-1678</t>
    <phoneticPr fontId="1" type="noConversion"/>
  </si>
  <si>
    <t>Ingredient pack empty or not detected</t>
    <phoneticPr fontId="1" type="noConversion"/>
  </si>
  <si>
    <t>Ingredient storage/filling/cleaning instructions  must be provided on the user interface.</t>
    <phoneticPr fontId="1" type="noConversion"/>
  </si>
  <si>
    <t>SRQ-1201</t>
    <phoneticPr fontId="1" type="noConversion"/>
  </si>
  <si>
    <t>Ingredient storage/filling/cleaning instructions</t>
    <phoneticPr fontId="1" type="noConversion"/>
  </si>
  <si>
    <t>The blocking error mode must be initiated when an safety/hygiene related error has occurred or when an error has occurred which blocks the complete machine</t>
    <phoneticPr fontId="1" type="noConversion"/>
  </si>
  <si>
    <t>SQR-0921</t>
    <phoneticPr fontId="1" type="noConversion"/>
  </si>
  <si>
    <t>Initiation blocking error mode</t>
    <phoneticPr fontId="1" type="noConversion"/>
  </si>
  <si>
    <t>Insecure and/or unsafe behavior of the  modules/dispenser is never allowed. 
Note 1: When the software stalls all actuators must return to a predefined and safe state.
Note 2: At power up motors, actuators etc. may not be activated due to power instability and software startup</t>
    <phoneticPr fontId="1" type="noConversion"/>
  </si>
  <si>
    <t>SRQ-0882</t>
    <phoneticPr fontId="1" type="noConversion"/>
  </si>
  <si>
    <t>Insecure and unsafe behavior is never allowed</t>
    <phoneticPr fontId="1" type="noConversion"/>
  </si>
  <si>
    <t>refer to Satellite Module</t>
    <phoneticPr fontId="1" type="noConversion"/>
  </si>
  <si>
    <t>SRQ-1993</t>
    <phoneticPr fontId="1" type="noConversion"/>
  </si>
  <si>
    <t>integrated on Satellite module: : Cold Water module</t>
    <phoneticPr fontId="1" type="noConversion"/>
  </si>
  <si>
    <t>A downgrade of the firmware shall never lead to a malfunctioning system</t>
    <phoneticPr fontId="1" type="noConversion"/>
  </si>
  <si>
    <t>SRQ-1014</t>
    <phoneticPr fontId="1" type="noConversion"/>
  </si>
  <si>
    <t>Interrupted upgrade/downgrade</t>
    <phoneticPr fontId="1" type="noConversion"/>
  </si>
  <si>
    <t>It must be possible to change the language of the dispenser and connected add-on modules without uploading new data/software/firmware into the dispenser or add-on module(s)</t>
    <phoneticPr fontId="1" type="noConversion"/>
  </si>
  <si>
    <t>SRQ-0840</t>
    <phoneticPr fontId="1" type="noConversion"/>
  </si>
  <si>
    <t>Language change</t>
    <phoneticPr fontId="1" type="noConversion"/>
  </si>
  <si>
    <t>Default settings for the operator/service parameters must have defined minimum and maximum limits. Service and manufacturer parameters shall only have one value (no MIN/MAX values) S Defaults are stored in the dispenser</t>
    <phoneticPr fontId="1" type="noConversion"/>
  </si>
  <si>
    <t>SRQ-0847</t>
    <phoneticPr fontId="1" type="noConversion"/>
  </si>
  <si>
    <t>Limits default settings for  parameters</t>
    <phoneticPr fontId="1" type="noConversion"/>
  </si>
  <si>
    <t>General Module Check</t>
    <phoneticPr fontId="1" type="noConversion"/>
  </si>
  <si>
    <t>SRQ-1025</t>
    <phoneticPr fontId="1" type="noConversion"/>
  </si>
  <si>
    <t>SRQ-0880</t>
    <phoneticPr fontId="1" type="noConversion"/>
  </si>
  <si>
    <t>SRQ-0890</t>
    <phoneticPr fontId="1" type="noConversion"/>
  </si>
  <si>
    <t>SRQ-0892</t>
    <phoneticPr fontId="1" type="noConversion"/>
  </si>
  <si>
    <t>Machine functions, like the water system and the cooling, must be normally controlled during cleaning mode.</t>
    <phoneticPr fontId="1" type="noConversion"/>
  </si>
  <si>
    <t>SRQ-1707</t>
    <phoneticPr fontId="1" type="noConversion"/>
  </si>
  <si>
    <t>Machine functions during cleaner mode</t>
    <phoneticPr fontId="1" type="noConversion"/>
  </si>
  <si>
    <t xml:space="preserve">During cleaning or flushing, the water system and cooling system shall be normally controlled. </t>
    <phoneticPr fontId="1" type="noConversion"/>
  </si>
  <si>
    <t>SRQ-0905</t>
    <phoneticPr fontId="1" type="noConversion"/>
  </si>
  <si>
    <t>JE-0080: Machine functions during cleaning an flushing</t>
    <phoneticPr fontId="1" type="noConversion"/>
  </si>
  <si>
    <t>Machine functions, like the water system and the cooling, must be normally controlled during developer mode.</t>
    <phoneticPr fontId="1" type="noConversion"/>
  </si>
  <si>
    <t>SRQ-1824</t>
    <phoneticPr fontId="1" type="noConversion"/>
  </si>
  <si>
    <t>Machine functions during developer mode</t>
    <phoneticPr fontId="1" type="noConversion"/>
  </si>
  <si>
    <t>Machine functions, like the water system and the cooling, must be normally controlled during manufacturer mode.</t>
    <phoneticPr fontId="1" type="noConversion"/>
  </si>
  <si>
    <t>SRQ-1704</t>
    <phoneticPr fontId="1" type="noConversion"/>
  </si>
  <si>
    <t>Machine functions during manufacturer mode</t>
    <phoneticPr fontId="1" type="noConversion"/>
  </si>
  <si>
    <t>Machine functions, like the water system and the cooling, must be normally controlled during operator mode.</t>
    <phoneticPr fontId="1" type="noConversion"/>
  </si>
  <si>
    <t>SRQ-1706</t>
    <phoneticPr fontId="1" type="noConversion"/>
  </si>
  <si>
    <t>Machine functions during operator mode</t>
    <phoneticPr fontId="1" type="noConversion"/>
  </si>
  <si>
    <t>When the machine wants to transfer a critical event to the Vitel remote connectivity box, the data transfer must follow the sequence as laid out in the document "vitel event read ddcmp sequence diagram.pdf"</t>
    <phoneticPr fontId="1" type="noConversion"/>
  </si>
  <si>
    <t>SRQ-2082</t>
    <phoneticPr fontId="1" type="noConversion"/>
  </si>
  <si>
    <t>machine transfers events to the Vitel remote connectivity box</t>
    <phoneticPr fontId="1" type="noConversion"/>
  </si>
  <si>
    <t>There must be a manufacturer mode</t>
    <phoneticPr fontId="1" type="noConversion"/>
  </si>
  <si>
    <t>SRQ-1705</t>
    <phoneticPr fontId="1" type="noConversion"/>
  </si>
  <si>
    <t>Manufacturer mode</t>
    <phoneticPr fontId="1" type="noConversion"/>
  </si>
  <si>
    <t>Manufacturer mode must be accessed with a separate manufacturer authorization key (like a usb key)</t>
    <phoneticPr fontId="1" type="noConversion"/>
  </si>
  <si>
    <t>SRQ-0917</t>
    <phoneticPr fontId="1" type="noConversion"/>
  </si>
  <si>
    <t>Manufacturer mode authorization key</t>
    <phoneticPr fontId="1" type="noConversion"/>
  </si>
  <si>
    <t>The software must comply to the NAMA MDB/ICP interface standard 4.2 or higher (at least  level 1, 2, 3 MDB commands)</t>
    <phoneticPr fontId="1" type="noConversion"/>
  </si>
  <si>
    <t>SRQ-2123</t>
    <phoneticPr fontId="1" type="noConversion"/>
  </si>
  <si>
    <t>MDB command levels</t>
    <phoneticPr fontId="1" type="noConversion"/>
  </si>
  <si>
    <t>If applicable, the mixing module must position all components in the required position on request. 
The actions all have one time out (manufacturer parameter). 
The module must acknowledge (positive and negative) the requested actions.</t>
    <phoneticPr fontId="1" type="noConversion"/>
  </si>
  <si>
    <t>SRQ-0799</t>
    <phoneticPr fontId="1" type="noConversion"/>
  </si>
  <si>
    <t>module component position</t>
    <phoneticPr fontId="1" type="noConversion"/>
  </si>
  <si>
    <t>The e-system must generate an error when the configuration and found modules do not match.</t>
    <phoneticPr fontId="1" type="noConversion"/>
  </si>
  <si>
    <t>SRQ-1763</t>
    <phoneticPr fontId="1" type="noConversion"/>
  </si>
  <si>
    <t>Module configuration fault</t>
    <phoneticPr fontId="1" type="noConversion"/>
  </si>
  <si>
    <t>The cold water module shall be desiged as an option on the Satellite module</t>
    <phoneticPr fontId="1" type="noConversion"/>
  </si>
  <si>
    <t>SRQ-1994</t>
    <phoneticPr fontId="1" type="noConversion"/>
  </si>
  <si>
    <t>Cold water module is optional</t>
    <phoneticPr fontId="1" type="noConversion"/>
  </si>
  <si>
    <t>All counters will be non-resettable (are resettable in manufacturer mode)  and resettable (in de operator/service menu</t>
    <phoneticPr fontId="1" type="noConversion"/>
  </si>
  <si>
    <t>SRQ-0861</t>
    <phoneticPr fontId="1" type="noConversion"/>
  </si>
  <si>
    <t>Non-resettable and resettable counters</t>
    <phoneticPr fontId="1" type="noConversion"/>
  </si>
  <si>
    <t>the data transfer between the 'Vitel' remote connectivity box and the machine is "one way" meaning, machine data is transferred from the machine via the 'Vitel' remote connectivity box to a cloud</t>
    <phoneticPr fontId="1" type="noConversion"/>
  </si>
  <si>
    <t>SRQ-2081</t>
    <phoneticPr fontId="1" type="noConversion"/>
  </si>
  <si>
    <t>one way data transfer</t>
    <phoneticPr fontId="1" type="noConversion"/>
  </si>
  <si>
    <t>Messages relevant to the OPERATOR shall be shown in the display as text in local language or by unambiguous symbols.</t>
    <phoneticPr fontId="1" type="noConversion"/>
  </si>
  <si>
    <t>SRQ-1197</t>
    <phoneticPr fontId="1" type="noConversion"/>
  </si>
  <si>
    <t>Operator messages</t>
    <phoneticPr fontId="1" type="noConversion"/>
  </si>
  <si>
    <t>There must be an operator mode</t>
    <phoneticPr fontId="1" type="noConversion"/>
  </si>
  <si>
    <t>SRQ-0910</t>
    <phoneticPr fontId="1" type="noConversion"/>
  </si>
  <si>
    <t xml:space="preserve">Operator mode </t>
    <phoneticPr fontId="1" type="noConversion"/>
  </si>
  <si>
    <t>Operator mode must be initiated by an operator authorization key (like a USB key, PIN code). The operator mode is also accessible through the service menu.</t>
    <phoneticPr fontId="1" type="noConversion"/>
  </si>
  <si>
    <t>SRQ-1196</t>
    <phoneticPr fontId="1" type="noConversion"/>
  </si>
  <si>
    <t>Operator mode authorization key</t>
    <phoneticPr fontId="1" type="noConversion"/>
  </si>
  <si>
    <t>2021/11/-</t>
    <phoneticPr fontId="1" type="noConversion"/>
  </si>
  <si>
    <t>NQ Default Settings</t>
    <phoneticPr fontId="1" type="noConversion"/>
  </si>
  <si>
    <t>Q100</t>
    <phoneticPr fontId="1" type="noConversion"/>
  </si>
  <si>
    <t>Q300</t>
    <phoneticPr fontId="1" type="noConversion"/>
  </si>
  <si>
    <t>QntHml version</t>
    <phoneticPr fontId="1" type="noConversion"/>
  </si>
  <si>
    <t>19188.2.0.156</t>
    <phoneticPr fontId="1" type="noConversion"/>
  </si>
  <si>
    <t>Language version</t>
    <phoneticPr fontId="1" type="noConversion"/>
  </si>
  <si>
    <t>Recipe version</t>
    <phoneticPr fontId="1" type="noConversion"/>
  </si>
  <si>
    <t>0.5.5</t>
    <phoneticPr fontId="1" type="noConversion"/>
  </si>
  <si>
    <t>QntSat Subnode version</t>
    <phoneticPr fontId="1" type="noConversion"/>
  </si>
  <si>
    <t>0.0.3.22</t>
    <phoneticPr fontId="1" type="noConversion"/>
  </si>
  <si>
    <t>1</t>
    <phoneticPr fontId="1" type="noConversion"/>
  </si>
  <si>
    <t>0000</t>
    <phoneticPr fontId="1" type="noConversion"/>
  </si>
  <si>
    <t>2</t>
    <phoneticPr fontId="1" type="noConversion"/>
  </si>
  <si>
    <t>Operator</t>
    <phoneticPr fontId="1" type="noConversion"/>
  </si>
  <si>
    <t>4</t>
    <phoneticPr fontId="1" type="noConversion"/>
  </si>
  <si>
    <t>Daylight saving start - month</t>
  </si>
  <si>
    <t>March</t>
  </si>
  <si>
    <t>Daylight saving start - week</t>
  </si>
  <si>
    <t>Daylight saving start - day</t>
  </si>
  <si>
    <t>Sunday</t>
  </si>
  <si>
    <t>Daylight saving start - time(hour)</t>
  </si>
  <si>
    <t>Daylight saving end - month</t>
  </si>
  <si>
    <t>October</t>
  </si>
  <si>
    <t>Daylight saving end - week</t>
  </si>
  <si>
    <t>Daylight saving end - day</t>
  </si>
  <si>
    <t>Daylight saving end - time(hour)</t>
  </si>
  <si>
    <t>0</t>
    <phoneticPr fontId="1" type="noConversion"/>
  </si>
  <si>
    <t>Active brightness</t>
    <phoneticPr fontId="1" type="noConversion"/>
  </si>
  <si>
    <t>Screensaver brightness</t>
    <phoneticPr fontId="1" type="noConversion"/>
  </si>
  <si>
    <t>Screensaver delay</t>
    <phoneticPr fontId="1" type="noConversion"/>
  </si>
  <si>
    <t>Stop button brightness</t>
    <phoneticPr fontId="1" type="noConversion"/>
  </si>
  <si>
    <t>2.1</t>
    <phoneticPr fontId="1" type="noConversion"/>
  </si>
  <si>
    <t>Fridge temperature</t>
    <phoneticPr fontId="1" type="noConversion"/>
  </si>
  <si>
    <t>2.1.1</t>
    <phoneticPr fontId="1" type="noConversion"/>
  </si>
  <si>
    <t>UI Settings</t>
    <phoneticPr fontId="1" type="noConversion"/>
  </si>
  <si>
    <t>Screen Intensity</t>
    <phoneticPr fontId="1" type="noConversion"/>
  </si>
  <si>
    <t>2.1.2</t>
    <phoneticPr fontId="1" type="noConversion"/>
  </si>
  <si>
    <t>Add to screen display</t>
    <phoneticPr fontId="1" type="noConversion"/>
  </si>
  <si>
    <t>2.1.3</t>
    <phoneticPr fontId="1" type="noConversion"/>
  </si>
  <si>
    <t>Unit Selection</t>
    <phoneticPr fontId="1" type="noConversion"/>
  </si>
  <si>
    <t>Time format</t>
    <phoneticPr fontId="1" type="noConversion"/>
  </si>
  <si>
    <t>Date format</t>
    <phoneticPr fontId="1" type="noConversion"/>
  </si>
  <si>
    <t>System</t>
    <phoneticPr fontId="1" type="noConversion"/>
  </si>
  <si>
    <t>2.2</t>
    <phoneticPr fontId="1" type="noConversion"/>
  </si>
  <si>
    <t>Language List</t>
    <phoneticPr fontId="1" type="noConversion"/>
  </si>
  <si>
    <t>2.3</t>
    <phoneticPr fontId="1" type="noConversion"/>
  </si>
  <si>
    <t>ECO mode</t>
    <phoneticPr fontId="1" type="noConversion"/>
  </si>
  <si>
    <t>When the operator alters a parameter, the new value must be stored immediately (no explicit save command needed). Note: the system should notify the operator/service when an invalid value is entered</t>
    <phoneticPr fontId="1" type="noConversion"/>
  </si>
  <si>
    <t xml:space="preserve">Parameter alteration by operator </t>
    <phoneticPr fontId="1" type="noConversion"/>
  </si>
  <si>
    <t>the software interface shall be part of the Satellite software interface</t>
    <phoneticPr fontId="1" type="noConversion"/>
  </si>
  <si>
    <t>SRQ-1919</t>
    <phoneticPr fontId="1" type="noConversion"/>
  </si>
  <si>
    <t>part of Satellite software interface: Cooling System</t>
    <phoneticPr fontId="1" type="noConversion"/>
  </si>
  <si>
    <t>SRQ-1927</t>
    <phoneticPr fontId="1" type="noConversion"/>
  </si>
  <si>
    <t>part of Satellite software interface: : Cold Water module</t>
    <phoneticPr fontId="1" type="noConversion"/>
  </si>
  <si>
    <t>SRQ-1936</t>
    <phoneticPr fontId="1" type="noConversion"/>
  </si>
  <si>
    <t>part of Satellite software interface</t>
    <phoneticPr fontId="1" type="noConversion"/>
  </si>
  <si>
    <t>Described in payment requirements , see payment domain</t>
    <phoneticPr fontId="1" type="noConversion"/>
  </si>
  <si>
    <t>SQR-1718</t>
    <phoneticPr fontId="1" type="noConversion"/>
  </si>
  <si>
    <t xml:space="preserve">Payment system during blocking error mode </t>
    <phoneticPr fontId="1" type="noConversion"/>
  </si>
  <si>
    <t>SRQ-0894</t>
    <phoneticPr fontId="1" type="noConversion"/>
  </si>
  <si>
    <t>All user information for the payment unit (‘insert coin’, etc.) must be displayed on the dispenser's UI.</t>
    <phoneticPr fontId="1" type="noConversion"/>
  </si>
  <si>
    <t>SRQ-0569</t>
    <phoneticPr fontId="1" type="noConversion"/>
  </si>
  <si>
    <t>Payment unit user information</t>
    <phoneticPr fontId="1" type="noConversion"/>
  </si>
  <si>
    <t>It must be possible for a service technician to setup either "CONTINUOUS (FREE) FLOW " or "PORTION CONTROL (volume based )" dispensing for any "single ingredient" drink. Default setting is PORTION CONTROL.</t>
    <phoneticPr fontId="1" type="noConversion"/>
  </si>
  <si>
    <t>SRQ-0936</t>
    <phoneticPr fontId="1" type="noConversion"/>
  </si>
  <si>
    <t>Portion control and free (continuous)  flow</t>
    <phoneticPr fontId="1" type="noConversion"/>
  </si>
  <si>
    <t>After a power interruption:
- No reprogramming must be needed
- Counters, error logs, messages etc. must not be lost</t>
    <phoneticPr fontId="1" type="noConversion"/>
  </si>
  <si>
    <t>SRQ-1129</t>
    <phoneticPr fontId="1" type="noConversion"/>
  </si>
  <si>
    <t>Power interruption</t>
    <phoneticPr fontId="1" type="noConversion"/>
  </si>
  <si>
    <t>When there are pre-selections available (volume, strength), there must be counters for each preselection.
E.g. When there is a volume preselection available (small/medium/large) there must be counters for small/medium and large available.
If pre-selection ‘volume’ is disabled, the drink counter for ‘medium volume’ is updated otherwise the drink counter of the selected volume is updated.</t>
    <phoneticPr fontId="1" type="noConversion"/>
  </si>
  <si>
    <t>SRQ-0857</t>
    <phoneticPr fontId="1" type="noConversion"/>
  </si>
  <si>
    <t>Pre-selection counters (pre-defined steps)</t>
    <phoneticPr fontId="1" type="noConversion"/>
  </si>
  <si>
    <t>When there are pre-selections are available (volume, strength) and these pre-selections are stepless (no predefined pre-selection settings), no specific pre-selection counters are required.</t>
    <phoneticPr fontId="1" type="noConversion"/>
  </si>
  <si>
    <t>SRQ-1766</t>
    <phoneticPr fontId="1" type="noConversion"/>
  </si>
  <si>
    <t>Pre-selection counters (stepless pre-selection)</t>
    <phoneticPr fontId="1" type="noConversion"/>
  </si>
  <si>
    <t>It shall be possible to setup a cleaning regime as: 
- 'compulsory' (warning on 'due' period, blocking on 'overdue' period), 
- 'non-compulsory' (warning on both 'due' period and 'overdue' period, never blocking). It shall be possible for the operator and service technician to alter these settings, except in case of mandatory cleaning e.g when milk or choco is used.</t>
    <phoneticPr fontId="1" type="noConversion"/>
  </si>
  <si>
    <t>SRQ-1382</t>
    <phoneticPr fontId="1" type="noConversion"/>
  </si>
  <si>
    <t>JE-0010: cleaning/flushing modes</t>
    <phoneticPr fontId="1" type="noConversion"/>
  </si>
  <si>
    <t>All illumination in/on the dispenser must serve a purpose in providing information or supporting drink selection</t>
    <phoneticPr fontId="1" type="noConversion"/>
  </si>
  <si>
    <t>SRQ-0604</t>
    <phoneticPr fontId="1" type="noConversion"/>
  </si>
  <si>
    <t>Purpose of illumination</t>
    <phoneticPr fontId="1" type="noConversion"/>
  </si>
  <si>
    <t>When pushbutton(s) get stuck (pressed continuously) this shall not lead to continuous dosing</t>
    <phoneticPr fontId="1" type="noConversion"/>
  </si>
  <si>
    <t>SQR-0488</t>
    <phoneticPr fontId="1" type="noConversion"/>
  </si>
  <si>
    <t>Push buttons pressed continously</t>
    <phoneticPr fontId="1" type="noConversion"/>
  </si>
  <si>
    <t>it shall be possible to restore counters from a counter backup file located on a USB stick</t>
    <phoneticPr fontId="1" type="noConversion"/>
  </si>
  <si>
    <t>SRQ-1775</t>
    <phoneticPr fontId="1" type="noConversion"/>
  </si>
  <si>
    <t>Restore counters</t>
    <phoneticPr fontId="1" type="noConversion"/>
  </si>
  <si>
    <t>When the clock is not running, or needs setting, the time setting screen must appear in the UI with blinking HH:MM and no specific authorization level is needed to set the clock in this situation. Also an error must b send to the core-sw.</t>
    <phoneticPr fontId="1" type="noConversion"/>
  </si>
  <si>
    <t>SQR-1760</t>
    <phoneticPr fontId="1" type="noConversion"/>
  </si>
  <si>
    <t>RTC not running error</t>
    <phoneticPr fontId="1" type="noConversion"/>
  </si>
  <si>
    <t>At power up all safeties must be checked and if OK, all processes should be started up normally Note: the startup state of the safeties may not be listed in the error- log</t>
    <phoneticPr fontId="1" type="noConversion"/>
  </si>
  <si>
    <t>SRQ-0878</t>
    <phoneticPr fontId="1" type="noConversion"/>
  </si>
  <si>
    <t>Safety check at power up</t>
    <phoneticPr fontId="1" type="noConversion"/>
  </si>
  <si>
    <t>Messages relevant to the SERVICE ENGINEER shall be shown in the display as text in local language (or English) or by unambiguous symbols.</t>
    <phoneticPr fontId="1" type="noConversion"/>
  </si>
  <si>
    <t>SRQ-1770</t>
    <phoneticPr fontId="1" type="noConversion"/>
  </si>
  <si>
    <t>Service messages</t>
    <phoneticPr fontId="1" type="noConversion"/>
  </si>
  <si>
    <t>There must be a service mode.</t>
    <phoneticPr fontId="1" type="noConversion"/>
  </si>
  <si>
    <t>SRQ-1697</t>
    <phoneticPr fontId="1" type="noConversion"/>
  </si>
  <si>
    <t>Service mode</t>
    <phoneticPr fontId="1" type="noConversion"/>
  </si>
  <si>
    <t>The service mode must be accessed with a separate service authorization key (like a usb key or pin code)</t>
    <phoneticPr fontId="1" type="noConversion"/>
  </si>
  <si>
    <t>SRQ-1696</t>
    <phoneticPr fontId="1" type="noConversion"/>
  </si>
  <si>
    <t>Service mode authorization key</t>
    <phoneticPr fontId="1" type="noConversion"/>
  </si>
  <si>
    <t>Any parameter change must become effective immediately after the change is saved without the need to reboot the machine</t>
    <phoneticPr fontId="1" type="noConversion"/>
  </si>
  <si>
    <t>SRQ-1820</t>
    <phoneticPr fontId="1" type="noConversion"/>
  </si>
  <si>
    <t>Service/Manufacturer / Developer parameter change</t>
    <phoneticPr fontId="1" type="noConversion"/>
  </si>
  <si>
    <t>the software interface shall comply to the NAMA MDB/ICP standard 4.2 or higher</t>
    <phoneticPr fontId="1" type="noConversion"/>
  </si>
  <si>
    <t>SRQ-2128</t>
    <phoneticPr fontId="1" type="noConversion"/>
  </si>
  <si>
    <t>software interface commands</t>
    <phoneticPr fontId="1" type="noConversion"/>
  </si>
  <si>
    <t>For each error in the cold water module, a unique error shall be defined.</t>
    <phoneticPr fontId="1" type="noConversion"/>
  </si>
  <si>
    <t>SQR-1937</t>
    <phoneticPr fontId="1" type="noConversion"/>
  </si>
  <si>
    <t>specific technical errors: Cold water module</t>
    <phoneticPr fontId="1" type="noConversion"/>
  </si>
  <si>
    <t xml:space="preserve">During drink dispensing it shall be possible to immediately stop the liquid flow (max. delay: 0.5 s) by pressing a stop button which is clearly in contrast with its background. </t>
    <phoneticPr fontId="1" type="noConversion"/>
  </si>
  <si>
    <t>SRQ-0469</t>
    <phoneticPr fontId="1" type="noConversion"/>
  </si>
  <si>
    <t>Stop button</t>
    <phoneticPr fontId="1" type="noConversion"/>
  </si>
  <si>
    <t>SRQ-1920</t>
    <phoneticPr fontId="1" type="noConversion"/>
  </si>
  <si>
    <t>SW is part of Satellite software interface</t>
    <phoneticPr fontId="1" type="noConversion"/>
  </si>
  <si>
    <t xml:space="preserve">The core SW must handle all module errors and translate them to a system error. For more information see document "Modular e-system design" and "Core SW error overview". </t>
    <phoneticPr fontId="1" type="noConversion"/>
  </si>
  <si>
    <t>SQR-1392</t>
    <phoneticPr fontId="1" type="noConversion"/>
  </si>
  <si>
    <t>system error handling</t>
    <phoneticPr fontId="1" type="noConversion"/>
  </si>
  <si>
    <t>Both 24 H and AM/PM time representation must be supported.</t>
    <phoneticPr fontId="1" type="noConversion"/>
  </si>
  <si>
    <t>SRQ-1776</t>
    <phoneticPr fontId="1" type="noConversion"/>
  </si>
  <si>
    <t>Time units</t>
    <phoneticPr fontId="1" type="noConversion"/>
  </si>
  <si>
    <t>The touch screen type shall be projective capacitive</t>
    <phoneticPr fontId="1" type="noConversion"/>
  </si>
  <si>
    <t>SRQ-1554</t>
    <phoneticPr fontId="1" type="noConversion"/>
  </si>
  <si>
    <t>touchscreen projective capacitive</t>
    <phoneticPr fontId="1" type="noConversion"/>
  </si>
  <si>
    <t>The following TOTAL counters must be implemented: 
• liters of each liquid product (e.g. liters liquid coffee, liters liquid milk); It is allowed to make counters for BIB1, BIB2, …..
• liters of RTD product of all products combined (all RTD products combined).
•Total number of drinks (all drinks together)
• Free flow total counters (all drinks together)
• Pre-selection total counters (all drinks together, only for predefined pre-selections, not for stepless pre-selections)</t>
    <phoneticPr fontId="1" type="noConversion"/>
  </si>
  <si>
    <t>SRQ-0866</t>
    <phoneticPr fontId="1" type="noConversion"/>
  </si>
  <si>
    <t>Total  counters</t>
    <phoneticPr fontId="1" type="noConversion"/>
  </si>
  <si>
    <t>1111</t>
    <phoneticPr fontId="1" type="noConversion"/>
  </si>
  <si>
    <t>100%</t>
    <phoneticPr fontId="1" type="noConversion"/>
  </si>
  <si>
    <t>20%</t>
    <phoneticPr fontId="1" type="noConversion"/>
  </si>
  <si>
    <r>
      <t>02</t>
    </r>
    <r>
      <rPr>
        <sz val="10"/>
        <color theme="1"/>
        <rFont val="宋体"/>
        <family val="2"/>
        <charset val="134"/>
      </rPr>
      <t>：00</t>
    </r>
    <phoneticPr fontId="1" type="noConversion"/>
  </si>
  <si>
    <t>disable</t>
    <phoneticPr fontId="1" type="noConversion"/>
  </si>
  <si>
    <r>
      <t>Celsius (֯</t>
    </r>
    <r>
      <rPr>
        <sz val="10"/>
        <color theme="1"/>
        <rFont val="宋体"/>
        <family val="2"/>
        <charset val="134"/>
      </rPr>
      <t>C)</t>
    </r>
    <phoneticPr fontId="1" type="noConversion"/>
  </si>
  <si>
    <t>24h</t>
    <phoneticPr fontId="1" type="noConversion"/>
  </si>
  <si>
    <t>DD/MM/YYYY</t>
    <phoneticPr fontId="1" type="noConversion"/>
  </si>
  <si>
    <t>Metric(L/ml/gr)</t>
    <phoneticPr fontId="1" type="noConversion"/>
  </si>
  <si>
    <t>ECO mode Enabled</t>
    <phoneticPr fontId="1" type="noConversion"/>
  </si>
  <si>
    <t>Wakeup Enabled</t>
    <phoneticPr fontId="1" type="noConversion"/>
  </si>
  <si>
    <t>Wakeup Timeout(minutes):</t>
    <phoneticPr fontId="1" type="noConversion"/>
  </si>
  <si>
    <t>Holiday Mode Enabled</t>
    <phoneticPr fontId="1" type="noConversion"/>
  </si>
  <si>
    <t>Holiday Period(days)</t>
    <phoneticPr fontId="1" type="noConversion"/>
  </si>
  <si>
    <t>ECO Control Mode</t>
    <phoneticPr fontId="1" type="noConversion"/>
  </si>
  <si>
    <t>Enable</t>
    <phoneticPr fontId="1" type="noConversion"/>
  </si>
  <si>
    <t>Full day</t>
    <phoneticPr fontId="1" type="noConversion"/>
  </si>
  <si>
    <t>2.4</t>
    <phoneticPr fontId="1" type="noConversion"/>
  </si>
  <si>
    <t>Summer/Winter time</t>
    <phoneticPr fontId="1" type="noConversion"/>
  </si>
  <si>
    <t>Daylight saving</t>
    <phoneticPr fontId="1" type="noConversion"/>
  </si>
  <si>
    <t>01:00</t>
    <phoneticPr fontId="1" type="noConversion"/>
  </si>
  <si>
    <t>2.5</t>
    <phoneticPr fontId="1" type="noConversion"/>
  </si>
  <si>
    <t>Payment setup</t>
    <phoneticPr fontId="1" type="noConversion"/>
  </si>
  <si>
    <t>Mode</t>
    <phoneticPr fontId="1" type="noConversion"/>
  </si>
  <si>
    <t>Free Vend</t>
    <phoneticPr fontId="1" type="noConversion"/>
  </si>
  <si>
    <t>Currency</t>
    <phoneticPr fontId="1" type="noConversion"/>
  </si>
  <si>
    <t>European euro</t>
    <phoneticPr fontId="1" type="noConversion"/>
  </si>
  <si>
    <t>Locked Mode settings</t>
    <phoneticPr fontId="1" type="noConversion"/>
  </si>
  <si>
    <t>2.5.1</t>
    <phoneticPr fontId="1" type="noConversion"/>
  </si>
  <si>
    <t>2.5.2</t>
    <phoneticPr fontId="1" type="noConversion"/>
  </si>
  <si>
    <t>2.5.3</t>
    <phoneticPr fontId="1" type="noConversion"/>
  </si>
  <si>
    <t>Lockable</t>
    <phoneticPr fontId="1" type="noConversion"/>
  </si>
  <si>
    <t>Keep unlocked</t>
    <phoneticPr fontId="1" type="noConversion"/>
  </si>
  <si>
    <t>Unlock PIN</t>
    <phoneticPr fontId="1" type="noConversion"/>
  </si>
  <si>
    <t>2.6</t>
    <phoneticPr fontId="1" type="noConversion"/>
  </si>
  <si>
    <t>Cleaning schedule</t>
    <phoneticPr fontId="1" type="noConversion"/>
  </si>
  <si>
    <t>Cleaning regime enabled</t>
    <phoneticPr fontId="1" type="noConversion"/>
  </si>
  <si>
    <t>Cleaning compulsory</t>
    <phoneticPr fontId="1" type="noConversion"/>
  </si>
  <si>
    <t>Clean&amp;Flush on Sunday</t>
    <phoneticPr fontId="1" type="noConversion"/>
  </si>
  <si>
    <t>off</t>
    <phoneticPr fontId="1" type="noConversion"/>
  </si>
  <si>
    <t>Clean&amp;Flush on Saturday</t>
    <phoneticPr fontId="1" type="noConversion"/>
  </si>
  <si>
    <t>Clean&amp;Flush on Friday</t>
    <phoneticPr fontId="1" type="noConversion"/>
  </si>
  <si>
    <t>Clean&amp;Flush on Thursday</t>
    <phoneticPr fontId="1" type="noConversion"/>
  </si>
  <si>
    <t>Clean&amp;Flush on Wednesday</t>
    <phoneticPr fontId="1" type="noConversion"/>
  </si>
  <si>
    <t>Clean&amp;Flush on Tuesday</t>
    <phoneticPr fontId="1" type="noConversion"/>
  </si>
  <si>
    <t>Clean&amp;Flush on Monday</t>
    <phoneticPr fontId="1" type="noConversion"/>
  </si>
  <si>
    <t>Flushing only on Sunday</t>
    <phoneticPr fontId="1" type="noConversion"/>
  </si>
  <si>
    <t>Flushing only on Monday</t>
    <phoneticPr fontId="1" type="noConversion"/>
  </si>
  <si>
    <t>Flushing only on Tuesday</t>
    <phoneticPr fontId="1" type="noConversion"/>
  </si>
  <si>
    <t>Flushing only on Wednesday</t>
    <phoneticPr fontId="1" type="noConversion"/>
  </si>
  <si>
    <t>Flushing only on Thursday</t>
    <phoneticPr fontId="1" type="noConversion"/>
  </si>
  <si>
    <t>Flushing only on Firday</t>
    <phoneticPr fontId="1" type="noConversion"/>
  </si>
  <si>
    <t>Flushing only on Saturday</t>
    <phoneticPr fontId="1" type="noConversion"/>
  </si>
  <si>
    <t>2.7</t>
    <phoneticPr fontId="1" type="noConversion"/>
  </si>
  <si>
    <t>Holiday mode</t>
    <phoneticPr fontId="1" type="noConversion"/>
  </si>
  <si>
    <t>2.8</t>
    <phoneticPr fontId="1" type="noConversion"/>
  </si>
  <si>
    <t>Water system</t>
    <phoneticPr fontId="1" type="noConversion"/>
  </si>
  <si>
    <t>2.8.1</t>
    <phoneticPr fontId="1" type="noConversion"/>
  </si>
  <si>
    <t>Warning enabled</t>
    <phoneticPr fontId="1" type="noConversion"/>
  </si>
  <si>
    <t>Remaining Volume (L)</t>
    <phoneticPr fontId="1" type="noConversion"/>
  </si>
  <si>
    <t>Warning Volume (L)</t>
    <phoneticPr fontId="1" type="noConversion"/>
  </si>
  <si>
    <t>disabled</t>
    <phoneticPr fontId="1" type="noConversion"/>
  </si>
  <si>
    <t>150</t>
    <phoneticPr fontId="1" type="noConversion"/>
  </si>
  <si>
    <t>2.9</t>
    <phoneticPr fontId="1" type="noConversion"/>
  </si>
  <si>
    <t>Operator USB only</t>
    <phoneticPr fontId="1" type="noConversion"/>
  </si>
  <si>
    <t>2.10</t>
    <phoneticPr fontId="1" type="noConversion"/>
  </si>
  <si>
    <t>2222</t>
    <phoneticPr fontId="1" type="noConversion"/>
  </si>
  <si>
    <t>3</t>
    <phoneticPr fontId="1" type="noConversion"/>
  </si>
  <si>
    <t>3.1</t>
    <phoneticPr fontId="1" type="noConversion"/>
  </si>
  <si>
    <t xml:space="preserve">Service </t>
    <phoneticPr fontId="1" type="noConversion"/>
  </si>
  <si>
    <t>No</t>
    <phoneticPr fontId="1" type="noConversion"/>
  </si>
  <si>
    <t>3.2</t>
    <phoneticPr fontId="1" type="noConversion"/>
  </si>
  <si>
    <t>Ingredient (left)</t>
    <phoneticPr fontId="1" type="noConversion"/>
  </si>
  <si>
    <t>COFFEE</t>
    <phoneticPr fontId="1" type="noConversion"/>
  </si>
  <si>
    <t>Ingredient (right)</t>
    <phoneticPr fontId="1" type="noConversion"/>
  </si>
  <si>
    <t>Coffee Blend (left)</t>
    <phoneticPr fontId="1" type="noConversion"/>
  </si>
  <si>
    <t>REGULAR</t>
    <phoneticPr fontId="1" type="noConversion"/>
  </si>
  <si>
    <t>Coffee Blend (right)</t>
    <phoneticPr fontId="1" type="noConversion"/>
  </si>
  <si>
    <t>3.3</t>
    <phoneticPr fontId="1" type="noConversion"/>
  </si>
  <si>
    <t>3.3.1</t>
    <phoneticPr fontId="1" type="noConversion"/>
  </si>
  <si>
    <t>Screen/cups</t>
    <phoneticPr fontId="1" type="noConversion"/>
  </si>
  <si>
    <t>Medium</t>
    <phoneticPr fontId="1" type="noConversion"/>
  </si>
  <si>
    <t>3.3.2</t>
    <phoneticPr fontId="1" type="noConversion"/>
  </si>
  <si>
    <t>Screen /pots</t>
    <phoneticPr fontId="1" type="noConversion"/>
  </si>
  <si>
    <t>S,M,L</t>
    <phoneticPr fontId="1" type="noConversion"/>
  </si>
  <si>
    <t>3.3.3</t>
    <phoneticPr fontId="1" type="noConversion"/>
  </si>
  <si>
    <t>Button (1-5)</t>
    <phoneticPr fontId="1" type="noConversion"/>
  </si>
  <si>
    <t>50%</t>
    <phoneticPr fontId="1" type="noConversion"/>
  </si>
  <si>
    <t>3.4</t>
    <phoneticPr fontId="1" type="noConversion"/>
  </si>
  <si>
    <t>Cleanshot period (minutes):</t>
    <phoneticPr fontId="1" type="noConversion"/>
  </si>
  <si>
    <t>240</t>
    <phoneticPr fontId="1" type="noConversion"/>
  </si>
  <si>
    <t>3.5</t>
    <phoneticPr fontId="1" type="noConversion"/>
  </si>
  <si>
    <t>3.5.1</t>
    <phoneticPr fontId="1" type="noConversion"/>
  </si>
  <si>
    <t>3.5.2</t>
    <phoneticPr fontId="1" type="noConversion"/>
  </si>
  <si>
    <t>3.6</t>
    <phoneticPr fontId="1" type="noConversion"/>
  </si>
  <si>
    <r>
      <t>96.80 (֯</t>
    </r>
    <r>
      <rPr>
        <sz val="10"/>
        <color theme="1"/>
        <rFont val="宋体"/>
        <family val="2"/>
        <charset val="134"/>
      </rPr>
      <t>C)</t>
    </r>
    <phoneticPr fontId="1" type="noConversion"/>
  </si>
  <si>
    <t>96.5</t>
    <phoneticPr fontId="1" type="noConversion"/>
  </si>
  <si>
    <t>Boiler setpoint(֯C)</t>
    <phoneticPr fontId="1" type="noConversion"/>
  </si>
  <si>
    <t>ECO mode temperature(֯C)</t>
    <phoneticPr fontId="1" type="noConversion"/>
  </si>
  <si>
    <t>Quality block temperature(֯C)</t>
    <phoneticPr fontId="1" type="noConversion"/>
  </si>
  <si>
    <t>80.00</t>
    <phoneticPr fontId="1" type="noConversion"/>
  </si>
  <si>
    <t>96.50</t>
    <phoneticPr fontId="1" type="noConversion"/>
  </si>
  <si>
    <t>60.00</t>
    <phoneticPr fontId="1" type="noConversion"/>
  </si>
  <si>
    <t>3.7</t>
    <phoneticPr fontId="1" type="noConversion"/>
  </si>
  <si>
    <t>Button tests</t>
    <phoneticPr fontId="1" type="noConversion"/>
  </si>
  <si>
    <t>3.7.1</t>
    <phoneticPr fontId="1" type="noConversion"/>
  </si>
  <si>
    <t>Fridge tests</t>
    <phoneticPr fontId="1" type="noConversion"/>
  </si>
  <si>
    <t>Requested Temperature</t>
    <phoneticPr fontId="1" type="noConversion"/>
  </si>
  <si>
    <t>3.50 (֯C)</t>
    <phoneticPr fontId="1" type="noConversion"/>
  </si>
  <si>
    <t>Actual Temperature</t>
    <phoneticPr fontId="1" type="noConversion"/>
  </si>
  <si>
    <t>Power Mode</t>
    <phoneticPr fontId="1" type="noConversion"/>
  </si>
  <si>
    <t>29.5</t>
    <phoneticPr fontId="1" type="noConversion"/>
  </si>
  <si>
    <t>on</t>
    <phoneticPr fontId="1" type="noConversion"/>
  </si>
  <si>
    <t>3.7.3</t>
    <phoneticPr fontId="1" type="noConversion"/>
  </si>
  <si>
    <t>Boiler test</t>
    <phoneticPr fontId="1" type="noConversion"/>
  </si>
  <si>
    <t>96.8</t>
    <phoneticPr fontId="1" type="noConversion"/>
  </si>
  <si>
    <t>0x0</t>
    <phoneticPr fontId="1" type="noConversion"/>
  </si>
  <si>
    <t>3.7.4</t>
    <phoneticPr fontId="1" type="noConversion"/>
  </si>
  <si>
    <t>3.7.5</t>
    <phoneticPr fontId="1" type="noConversion"/>
  </si>
  <si>
    <t>3.7.6</t>
    <phoneticPr fontId="1" type="noConversion"/>
  </si>
  <si>
    <t>Mixer test</t>
    <phoneticPr fontId="1" type="noConversion"/>
  </si>
  <si>
    <t>Valve tests</t>
    <phoneticPr fontId="1" type="noConversion"/>
  </si>
  <si>
    <t>Bib tests</t>
    <phoneticPr fontId="1" type="noConversion"/>
  </si>
  <si>
    <t>Left bib empty status</t>
    <phoneticPr fontId="1" type="noConversion"/>
  </si>
  <si>
    <t>Flowrate(unit dose /10s)</t>
    <phoneticPr fontId="1" type="noConversion"/>
  </si>
  <si>
    <t>Volume (unit dose)</t>
    <phoneticPr fontId="1" type="noConversion"/>
  </si>
  <si>
    <t>3.7.7</t>
    <phoneticPr fontId="1" type="noConversion"/>
  </si>
  <si>
    <t>Comm checks</t>
    <phoneticPr fontId="1" type="noConversion"/>
  </si>
  <si>
    <t>Satellite board status</t>
    <phoneticPr fontId="1" type="noConversion"/>
  </si>
  <si>
    <t>Expansion board status</t>
    <phoneticPr fontId="1" type="noConversion"/>
  </si>
  <si>
    <t>Payment board status</t>
    <phoneticPr fontId="1" type="noConversion"/>
  </si>
  <si>
    <t>Telemetry board status</t>
    <phoneticPr fontId="1" type="noConversion"/>
  </si>
  <si>
    <t>Service USB only</t>
    <phoneticPr fontId="1" type="noConversion"/>
  </si>
  <si>
    <t>3.8</t>
    <phoneticPr fontId="1" type="noConversion"/>
  </si>
  <si>
    <t>3.9</t>
    <phoneticPr fontId="1" type="noConversion"/>
  </si>
  <si>
    <t>3333</t>
    <phoneticPr fontId="1" type="noConversion"/>
  </si>
  <si>
    <t>5</t>
    <phoneticPr fontId="1" type="noConversion"/>
  </si>
  <si>
    <t>5.1</t>
    <phoneticPr fontId="1" type="noConversion"/>
  </si>
  <si>
    <t>5.1.1</t>
    <phoneticPr fontId="1" type="noConversion"/>
  </si>
  <si>
    <t>Normal mode</t>
    <phoneticPr fontId="1" type="noConversion"/>
  </si>
  <si>
    <t>1.10</t>
    <phoneticPr fontId="1" type="noConversion"/>
  </si>
  <si>
    <t>300</t>
    <phoneticPr fontId="1" type="noConversion"/>
  </si>
  <si>
    <t>5.1.2</t>
    <phoneticPr fontId="1" type="noConversion"/>
  </si>
  <si>
    <t>96.4</t>
    <phoneticPr fontId="1" type="noConversion"/>
  </si>
  <si>
    <t>All heating elements, 3 phase with N</t>
    <phoneticPr fontId="1" type="noConversion"/>
  </si>
  <si>
    <t>5.1.3</t>
    <phoneticPr fontId="1" type="noConversion"/>
  </si>
  <si>
    <t>Boiler Limits</t>
    <phoneticPr fontId="1" type="noConversion"/>
  </si>
  <si>
    <t>5.2</t>
    <phoneticPr fontId="1" type="noConversion"/>
  </si>
  <si>
    <t>ON</t>
    <phoneticPr fontId="1" type="noConversion"/>
  </si>
  <si>
    <t>1.5</t>
    <phoneticPr fontId="1" type="noConversion"/>
  </si>
  <si>
    <t>0.00</t>
    <phoneticPr fontId="1" type="noConversion"/>
  </si>
  <si>
    <t>15</t>
    <phoneticPr fontId="1" type="noConversion"/>
  </si>
  <si>
    <t>10.00</t>
    <phoneticPr fontId="1" type="noConversion"/>
  </si>
  <si>
    <t>90</t>
    <phoneticPr fontId="1" type="noConversion"/>
  </si>
  <si>
    <t>20</t>
    <phoneticPr fontId="1" type="noConversion"/>
  </si>
  <si>
    <t>10</t>
    <phoneticPr fontId="1" type="noConversion"/>
  </si>
  <si>
    <t>5.2.1</t>
    <phoneticPr fontId="1" type="noConversion"/>
  </si>
  <si>
    <t>5.2.2</t>
    <phoneticPr fontId="1" type="noConversion"/>
  </si>
  <si>
    <t>Yes</t>
    <phoneticPr fontId="1" type="noConversion"/>
  </si>
  <si>
    <t>29.50</t>
    <phoneticPr fontId="1" type="noConversion"/>
  </si>
  <si>
    <t>5.3</t>
    <phoneticPr fontId="1" type="noConversion"/>
  </si>
  <si>
    <t>BIB number</t>
    <phoneticPr fontId="1" type="noConversion"/>
  </si>
  <si>
    <t>5.3.1</t>
    <phoneticPr fontId="1" type="noConversion"/>
  </si>
  <si>
    <t>105</t>
    <phoneticPr fontId="1" type="noConversion"/>
  </si>
  <si>
    <t>6000</t>
    <phoneticPr fontId="1" type="noConversion"/>
  </si>
  <si>
    <t>25</t>
    <phoneticPr fontId="1" type="noConversion"/>
  </si>
  <si>
    <t>700</t>
    <phoneticPr fontId="1" type="noConversion"/>
  </si>
  <si>
    <t>5.3.2</t>
    <phoneticPr fontId="1" type="noConversion"/>
  </si>
  <si>
    <t>5.3.3</t>
    <phoneticPr fontId="1" type="noConversion"/>
  </si>
  <si>
    <t>5.4</t>
    <phoneticPr fontId="1" type="noConversion"/>
  </si>
  <si>
    <t>5.4.1</t>
    <phoneticPr fontId="1" type="noConversion"/>
  </si>
  <si>
    <t>5.5</t>
    <phoneticPr fontId="1" type="noConversion"/>
  </si>
  <si>
    <t>10000</t>
    <phoneticPr fontId="1" type="noConversion"/>
  </si>
  <si>
    <t>74</t>
    <phoneticPr fontId="1" type="noConversion"/>
  </si>
  <si>
    <t>100</t>
    <phoneticPr fontId="1" type="noConversion"/>
  </si>
  <si>
    <t>5.5.1</t>
    <phoneticPr fontId="1" type="noConversion"/>
  </si>
  <si>
    <t>5.5.2</t>
    <phoneticPr fontId="1" type="noConversion"/>
  </si>
  <si>
    <t>5.5.3</t>
    <phoneticPr fontId="1" type="noConversion"/>
  </si>
  <si>
    <t>5.6</t>
    <phoneticPr fontId="1" type="noConversion"/>
  </si>
  <si>
    <t>Mixer Number</t>
    <phoneticPr fontId="1" type="noConversion"/>
  </si>
  <si>
    <t>5.6.1</t>
    <phoneticPr fontId="1" type="noConversion"/>
  </si>
  <si>
    <t>5.6.2</t>
    <phoneticPr fontId="1" type="noConversion"/>
  </si>
  <si>
    <t>5.7</t>
    <phoneticPr fontId="1" type="noConversion"/>
  </si>
  <si>
    <t>5.7.1</t>
    <phoneticPr fontId="1" type="noConversion"/>
  </si>
  <si>
    <t>5.8</t>
    <phoneticPr fontId="1" type="noConversion"/>
  </si>
  <si>
    <t>Outlet Valve Number</t>
    <phoneticPr fontId="1" type="noConversion"/>
  </si>
  <si>
    <t>5.8.1</t>
    <phoneticPr fontId="1" type="noConversion"/>
  </si>
  <si>
    <t>6</t>
    <phoneticPr fontId="1" type="noConversion"/>
  </si>
  <si>
    <t>5.8.2</t>
    <phoneticPr fontId="1" type="noConversion"/>
  </si>
  <si>
    <t>5.9</t>
    <phoneticPr fontId="1" type="noConversion"/>
  </si>
  <si>
    <t>5.10</t>
    <phoneticPr fontId="1" type="noConversion"/>
  </si>
  <si>
    <t>Machine Debug</t>
    <phoneticPr fontId="1" type="noConversion"/>
  </si>
  <si>
    <t>Item 19</t>
    <phoneticPr fontId="1" type="noConversion"/>
  </si>
  <si>
    <t>5.11</t>
    <phoneticPr fontId="1" type="noConversion"/>
  </si>
  <si>
    <t>5.11.1</t>
    <phoneticPr fontId="1" type="noConversion"/>
  </si>
  <si>
    <t>Cleanshot volume(ml)</t>
    <phoneticPr fontId="1" type="noConversion"/>
  </si>
  <si>
    <t>Cleanshot notification time(s)</t>
    <phoneticPr fontId="1" type="noConversion"/>
  </si>
  <si>
    <t>Cleanshot retry time(minutes)</t>
    <phoneticPr fontId="1" type="noConversion"/>
  </si>
  <si>
    <t>Afterflush(when aborted)</t>
    <phoneticPr fontId="1" type="noConversion"/>
  </si>
  <si>
    <t>Afterflush volume(ml)</t>
    <phoneticPr fontId="1" type="noConversion"/>
  </si>
  <si>
    <t>Afterflush volume with mixer(ml)</t>
    <phoneticPr fontId="1" type="noConversion"/>
  </si>
  <si>
    <t>5.11.2</t>
    <phoneticPr fontId="1" type="noConversion"/>
  </si>
  <si>
    <t>11</t>
    <phoneticPr fontId="1" type="noConversion"/>
  </si>
  <si>
    <t>2.8.2</t>
    <phoneticPr fontId="1" type="noConversion"/>
  </si>
  <si>
    <t>2.8.3</t>
    <phoneticPr fontId="1" type="noConversion"/>
  </si>
  <si>
    <t>3.7.2</t>
    <phoneticPr fontId="1" type="noConversion"/>
  </si>
  <si>
    <t>Update</t>
    <phoneticPr fontId="1" type="noConversion"/>
  </si>
  <si>
    <t>Satellite Boot</t>
    <phoneticPr fontId="1" type="noConversion"/>
  </si>
  <si>
    <t>After updated</t>
    <phoneticPr fontId="1" type="noConversion"/>
  </si>
  <si>
    <t>machine safety during up- and downgrading a machine</t>
    <phoneticPr fontId="1" type="noConversion"/>
  </si>
  <si>
    <t>SRQ-2215</t>
    <phoneticPr fontId="1" type="noConversion"/>
  </si>
  <si>
    <t>Black coffee</t>
    <phoneticPr fontId="1" type="noConversion"/>
  </si>
  <si>
    <t>Accessibility operator mode</t>
    <phoneticPr fontId="1" type="noConversion"/>
  </si>
  <si>
    <t xml:space="preserve">Actions during operator mode </t>
    <phoneticPr fontId="1" type="noConversion"/>
  </si>
  <si>
    <t>Accessibility service mode</t>
    <phoneticPr fontId="1" type="noConversion"/>
  </si>
  <si>
    <t>Actions during service mode</t>
    <phoneticPr fontId="1" type="noConversion"/>
  </si>
  <si>
    <t>Installed Software versions must be visible through the service interface.</t>
    <phoneticPr fontId="1" type="noConversion"/>
  </si>
  <si>
    <t>Visibility installed software versions</t>
    <phoneticPr fontId="1" type="noConversion"/>
  </si>
  <si>
    <t>SRQ-1343</t>
    <phoneticPr fontId="1" type="noConversion"/>
  </si>
  <si>
    <t>Blocking error mode</t>
    <phoneticPr fontId="1" type="noConversion"/>
  </si>
  <si>
    <t>Restart machine several times</t>
    <phoneticPr fontId="6" type="noConversion"/>
  </si>
  <si>
    <t>Power up/Power off</t>
    <phoneticPr fontId="5" type="noConversion"/>
  </si>
  <si>
    <t>Restart machine</t>
    <phoneticPr fontId="1" type="noConversion"/>
  </si>
  <si>
    <t>Default Icons</t>
    <phoneticPr fontId="1" type="noConversion"/>
  </si>
  <si>
    <t>Dispensing drink</t>
    <phoneticPr fontId="6" type="noConversion"/>
  </si>
  <si>
    <t>Default Button</t>
    <phoneticPr fontId="1" type="noConversion"/>
  </si>
  <si>
    <t>The software shall ensure: 
- Fail safe start up 
- When software is not running properly: 
i.     all actuators must be switched off
ii.   the control program must reset and restart autonomously</t>
    <phoneticPr fontId="1" type="noConversion"/>
  </si>
  <si>
    <t>User safety software</t>
    <phoneticPr fontId="1" type="noConversion"/>
  </si>
  <si>
    <t>SRQ-0486</t>
    <phoneticPr fontId="1" type="noConversion"/>
  </si>
  <si>
    <t>the upgrading and downgrading process  shall never lead to an unsafe machine</t>
    <phoneticPr fontId="1" type="noConversion"/>
  </si>
  <si>
    <t>At power down stored software and data may not get lost or corrupted. Variables (new settings or counter values)  in volatile memory (RAM) shall be saved before a complete power down.</t>
    <phoneticPr fontId="1" type="noConversion"/>
  </si>
  <si>
    <t>SRQ-0881</t>
  </si>
  <si>
    <t>data storage at power down</t>
    <phoneticPr fontId="1" type="noConversion"/>
  </si>
  <si>
    <t>error notification</t>
    <phoneticPr fontId="1" type="noConversion"/>
  </si>
  <si>
    <t>SRQ-2085</t>
    <phoneticPr fontId="1" type="noConversion"/>
  </si>
  <si>
    <t>on each functional and technical error, the core software shall be notified of the error status change</t>
    <phoneticPr fontId="1" type="noConversion"/>
  </si>
  <si>
    <t>When the Vitel remote communication box requests data from the machine, the machine shall immediately provide this data to the Vitel box as a 'background task' meaning, other machine functions may not be stopped during the data transfer. The data transfer must follow the sequence as laid out in the document "Vitel audit read ddcmp sequence diagram.pdf"</t>
    <phoneticPr fontId="1" type="noConversion"/>
  </si>
  <si>
    <t>SRQ-2079</t>
    <phoneticPr fontId="1" type="noConversion"/>
  </si>
  <si>
    <t>Vitel remote connectivity box requests data from the machine</t>
    <phoneticPr fontId="1" type="noConversion"/>
  </si>
  <si>
    <t>SRQ-2087</t>
    <phoneticPr fontId="1" type="noConversion"/>
  </si>
  <si>
    <t>End user information</t>
    <phoneticPr fontId="1" type="noConversion"/>
  </si>
  <si>
    <t>water intake timeout error</t>
    <phoneticPr fontId="1" type="noConversion"/>
  </si>
  <si>
    <t>water level too low error</t>
    <phoneticPr fontId="1" type="noConversion"/>
  </si>
  <si>
    <t>Water tank low water level /empty error</t>
    <phoneticPr fontId="1" type="noConversion"/>
  </si>
  <si>
    <t>SRQ-0755</t>
    <phoneticPr fontId="1" type="noConversion"/>
  </si>
  <si>
    <t>SRQ-0775</t>
    <phoneticPr fontId="1" type="noConversion"/>
  </si>
  <si>
    <t>SRQ-0560</t>
    <phoneticPr fontId="1" type="noConversion"/>
  </si>
  <si>
    <t>The "water intake timeout" error shall be triggered when filling or refilling takes too long. The refilling timeout and filling timeout shall be two different manufacturer parameters (default value depends on (re)filling volume  and inlet pressure).  The error shall stay active until expicitly reset</t>
    <phoneticPr fontId="1" type="noConversion"/>
  </si>
  <si>
    <t>When the water level is below its minimum level, the 'too low water level' error shall become active until the 'low water level' probe detects water</t>
    <phoneticPr fontId="1" type="noConversion"/>
  </si>
  <si>
    <t>When reaching low water level (or empty) an error must be generated.
Exception: when reaching low water level while a drink is being dispensed, any remaining drink volume up to 200 ml must be continued to be dispensed.</t>
    <phoneticPr fontId="1" type="noConversion"/>
  </si>
  <si>
    <t>water temperature too high error</t>
    <phoneticPr fontId="1" type="noConversion"/>
  </si>
  <si>
    <t>water temperature too low error</t>
    <phoneticPr fontId="1" type="noConversion"/>
  </si>
  <si>
    <t>water system error handling</t>
    <phoneticPr fontId="1" type="noConversion"/>
  </si>
  <si>
    <t>SRQ-1638</t>
    <phoneticPr fontId="1" type="noConversion"/>
  </si>
  <si>
    <t>SRQ-0741</t>
    <phoneticPr fontId="1" type="noConversion"/>
  </si>
  <si>
    <t>SRQ-1471</t>
    <phoneticPr fontId="1" type="noConversion"/>
  </si>
  <si>
    <t>Water temperature too high for a defined period of time:
When the water systems water temperature is &gt; X°C (manufacturer parameter, default ??°C) for at least 'S' seconds (manufactuer parameter) , the ‘Water temperature too high’ error must become active until the boiler water temperature reaches the set point of Y°C.</t>
    <phoneticPr fontId="1" type="noConversion"/>
  </si>
  <si>
    <t>When the water system's water temperature is ≤ X°C (service parameter, default 66°C), the ‘Water temperature too low’ error must become active until the boiler water temperature reaches the set point of Y°C (manufacturer parameter, default 92°C). The service engineer must be able to temporarily unblock this block.</t>
    <phoneticPr fontId="1" type="noConversion"/>
  </si>
  <si>
    <t>The water system shall have a dedicated list of technical and functional errors defined, depending on the used water system technology and used components.</t>
    <phoneticPr fontId="1" type="noConversion"/>
  </si>
  <si>
    <t>water dispensing interruption</t>
    <phoneticPr fontId="1" type="noConversion"/>
  </si>
  <si>
    <t>water dispensing start conditions</t>
    <phoneticPr fontId="1" type="noConversion"/>
  </si>
  <si>
    <t>SRQ-1665</t>
    <phoneticPr fontId="1" type="noConversion"/>
  </si>
  <si>
    <t>SRQ-1664</t>
    <phoneticPr fontId="1" type="noConversion"/>
  </si>
  <si>
    <t>water dispensing shall stop immediately when at least one of the following conditions are true:
- water system has been disabled
- a fatal/safety error is active
- the water level is 'low' (if applicable)
- the 'end of dispense' command is being received</t>
    <phoneticPr fontId="1" type="noConversion"/>
  </si>
  <si>
    <t xml:space="preserve">water dispensing shall only start when all of the following conditions are true:
- water system has been enabled
- no fatal error is active
- no 'water temperature too low' error is active (hot water tank version only)
- water level is 'high' (hot water tank version only)
- water temperature is above quality threshold value (hot water tank version only).
It must be possible to overrule this in the service mode (so dispensing is always possible)
</t>
    <phoneticPr fontId="1" type="noConversion"/>
  </si>
  <si>
    <t>Software download address</t>
    <phoneticPr fontId="1" type="noConversion"/>
  </si>
  <si>
    <t>Firmware boot</t>
    <phoneticPr fontId="1" type="noConversion"/>
  </si>
  <si>
    <t>Boot version: 0.0.0.6</t>
    <phoneticPr fontId="1" type="noConversion"/>
  </si>
  <si>
    <t>APP boot</t>
    <phoneticPr fontId="1" type="noConversion"/>
  </si>
  <si>
    <t>Part Type:</t>
    <phoneticPr fontId="1" type="noConversion"/>
  </si>
  <si>
    <t>Firmware Version</t>
    <phoneticPr fontId="1" type="noConversion"/>
  </si>
  <si>
    <t>Satellite Board</t>
    <phoneticPr fontId="1" type="noConversion"/>
  </si>
  <si>
    <t xml:space="preserve">GUI </t>
    <phoneticPr fontId="1" type="noConversion"/>
  </si>
  <si>
    <t>Hardware version</t>
  </si>
  <si>
    <t>Hardware version</t>
    <phoneticPr fontId="1" type="noConversion"/>
  </si>
  <si>
    <t>APP version</t>
    <phoneticPr fontId="1" type="noConversion"/>
  </si>
  <si>
    <t>QNTHMI: V2.2.0</t>
    <phoneticPr fontId="1" type="noConversion"/>
  </si>
  <si>
    <t>Configuration file</t>
    <phoneticPr fontId="1" type="noConversion"/>
  </si>
  <si>
    <t>Fridge temperature (Coolbox temperature)</t>
    <phoneticPr fontId="1" type="noConversion"/>
  </si>
  <si>
    <t>Service icon</t>
    <phoneticPr fontId="1" type="noConversion"/>
  </si>
  <si>
    <t>STATUS</t>
    <phoneticPr fontId="1" type="noConversion"/>
  </si>
  <si>
    <t>SRQ NUM</t>
    <phoneticPr fontId="1" type="noConversion"/>
  </si>
  <si>
    <t>To do</t>
    <phoneticPr fontId="1" type="noConversion"/>
  </si>
  <si>
    <t>Validation Items</t>
    <phoneticPr fontId="1" type="noConversion"/>
  </si>
  <si>
    <t>System percentage</t>
    <phoneticPr fontId="1" type="noConversion"/>
  </si>
  <si>
    <t>detailed sub items</t>
    <phoneticPr fontId="1" type="noConversion"/>
  </si>
  <si>
    <t>Test Item needed for field Test</t>
    <phoneticPr fontId="1" type="noConversion"/>
  </si>
  <si>
    <t>Test Total/Items</t>
    <phoneticPr fontId="1" type="noConversion"/>
  </si>
  <si>
    <t>Progress</t>
    <phoneticPr fontId="1" type="noConversion"/>
  </si>
  <si>
    <t>Test coverage</t>
    <phoneticPr fontId="1" type="noConversion"/>
  </si>
  <si>
    <t>items unsloved</t>
    <phoneticPr fontId="1" type="noConversion"/>
  </si>
  <si>
    <t>0.general</t>
    <phoneticPr fontId="1" type="noConversion"/>
  </si>
  <si>
    <t>in validation/debug</t>
    <phoneticPr fontId="1" type="noConversion"/>
  </si>
  <si>
    <t>in progress</t>
    <phoneticPr fontId="1" type="noConversion"/>
  </si>
  <si>
    <t>1.update</t>
    <phoneticPr fontId="1" type="noConversion"/>
  </si>
  <si>
    <t>2.User mode</t>
    <phoneticPr fontId="1" type="noConversion"/>
  </si>
  <si>
    <t>3.Home page</t>
    <phoneticPr fontId="1" type="noConversion"/>
  </si>
  <si>
    <t>4.Maintenance</t>
    <phoneticPr fontId="1" type="noConversion"/>
  </si>
  <si>
    <t>5.Operator</t>
    <phoneticPr fontId="1" type="noConversion"/>
  </si>
  <si>
    <t>6.Service</t>
    <phoneticPr fontId="1" type="noConversion"/>
  </si>
  <si>
    <t>7.Manufacturer</t>
    <phoneticPr fontId="1" type="noConversion"/>
  </si>
  <si>
    <t>Total Items</t>
    <phoneticPr fontId="1" type="noConversion"/>
  </si>
  <si>
    <t>done Items</t>
    <phoneticPr fontId="1" type="noConversion"/>
  </si>
  <si>
    <t>8.Developer</t>
    <phoneticPr fontId="1" type="noConversion"/>
  </si>
  <si>
    <t>9.Error Test</t>
    <phoneticPr fontId="1" type="noConversion"/>
  </si>
  <si>
    <t>0.1 Drink performance</t>
    <phoneticPr fontId="1" type="noConversion"/>
  </si>
  <si>
    <t>0.2 Default settings</t>
    <phoneticPr fontId="1" type="noConversion"/>
  </si>
  <si>
    <t>Tracking list closure</t>
    <phoneticPr fontId="1" type="noConversion"/>
  </si>
  <si>
    <t>Total items</t>
    <phoneticPr fontId="1" type="noConversion"/>
  </si>
  <si>
    <t>progress percentage</t>
    <phoneticPr fontId="1" type="noConversion"/>
  </si>
  <si>
    <t>close Items</t>
    <phoneticPr fontId="1" type="noConversion"/>
  </si>
  <si>
    <t>To do items</t>
    <phoneticPr fontId="1" type="noConversion"/>
  </si>
  <si>
    <t>Software implementation</t>
    <phoneticPr fontId="1" type="noConversion"/>
  </si>
  <si>
    <t>TBD</t>
    <phoneticPr fontId="1" type="noConversion"/>
  </si>
  <si>
    <t xml:space="preserve">Progress </t>
    <phoneticPr fontId="1" type="noConversion"/>
  </si>
  <si>
    <t>crem</t>
    <phoneticPr fontId="1" type="noConversion"/>
  </si>
  <si>
    <t>Rank</t>
    <phoneticPr fontId="4" type="noConversion"/>
  </si>
  <si>
    <t>新的version不对</t>
    <phoneticPr fontId="1" type="noConversion"/>
  </si>
  <si>
    <t>COMPLETION</t>
    <phoneticPr fontId="1" type="noConversion"/>
  </si>
  <si>
    <t>SRQ Completion Status</t>
    <phoneticPr fontId="1" type="noConversion"/>
  </si>
  <si>
    <t>SRQ non completion</t>
    <phoneticPr fontId="1" type="noConversion"/>
  </si>
  <si>
    <t>whole system completion</t>
    <phoneticPr fontId="1" type="noConversion"/>
  </si>
  <si>
    <t>item finish</t>
    <phoneticPr fontId="1" type="noConversion"/>
  </si>
  <si>
    <t>unfinished</t>
    <phoneticPr fontId="1" type="noConversion"/>
  </si>
  <si>
    <t>Dispenser opening end stop</t>
    <phoneticPr fontId="1" type="noConversion"/>
  </si>
  <si>
    <t>SRQ-0661</t>
    <phoneticPr fontId="1" type="noConversion"/>
  </si>
  <si>
    <t>When the DISPENSER is opened, a clearly identifiable end stop shall be available.</t>
    <phoneticPr fontId="1" type="noConversion"/>
  </si>
  <si>
    <t>Water system double dosing</t>
    <phoneticPr fontId="1" type="noConversion"/>
  </si>
  <si>
    <t>SRQ-1282</t>
    <phoneticPr fontId="1" type="noConversion"/>
  </si>
  <si>
    <t>The water system shall have the possibility to dose 2 products simultaneously, as long as both drinks do not share the same BIB. Hot water is also defined as a product.</t>
    <phoneticPr fontId="1" type="noConversion"/>
  </si>
  <si>
    <t>Update dedicated software of external  modules</t>
    <phoneticPr fontId="1" type="noConversion"/>
  </si>
  <si>
    <t>SRQ-1632</t>
    <phoneticPr fontId="1" type="noConversion"/>
  </si>
  <si>
    <t>It shall be possible to update the dedicated software in this module via the internal CAN bus</t>
  </si>
  <si>
    <t>Update commands: Cooling System</t>
    <phoneticPr fontId="1" type="noConversion"/>
  </si>
  <si>
    <t>part of the Satellite update function</t>
  </si>
  <si>
    <t>SRQ-1632
SRQ-2119</t>
    <phoneticPr fontId="1" type="noConversion"/>
  </si>
  <si>
    <t>SRQ-1654</t>
    <phoneticPr fontId="1" type="noConversion"/>
  </si>
  <si>
    <t>SRQ-2119</t>
    <phoneticPr fontId="1" type="noConversion"/>
  </si>
  <si>
    <t>SRQ-2184</t>
    <phoneticPr fontId="1" type="noConversion"/>
  </si>
  <si>
    <t>It shall be possible to update the firmware in the Satellite module over the internal CAN bus without the use of specific programmers.</t>
    <phoneticPr fontId="1" type="noConversion"/>
  </si>
  <si>
    <t>firmware</t>
    <phoneticPr fontId="1" type="noConversion"/>
  </si>
  <si>
    <t>Payment - update MDB interface Firmware</t>
    <phoneticPr fontId="1" type="noConversion"/>
  </si>
  <si>
    <t>SRQ-2015</t>
    <phoneticPr fontId="1" type="noConversion"/>
  </si>
  <si>
    <t xml:space="preserve">It must be possible to update the MDB INTERFACE firmware: </t>
  </si>
  <si>
    <t>SRQ-2225</t>
    <phoneticPr fontId="1" type="noConversion"/>
  </si>
  <si>
    <t>The machine shall have:
- a "cleaning with flushing" program 
- a "flushing-only" program</t>
    <phoneticPr fontId="1" type="noConversion"/>
  </si>
  <si>
    <t>SRQ-2217</t>
    <phoneticPr fontId="1" type="noConversion"/>
  </si>
  <si>
    <t>the cleaning regime shall be 'compulsory' for dispenser configurations with milk-based ingredients, including choco (either internal or external) and may be 'compulsory', 'non-compulsory' or 'disabled' for all other dispenser configurations.</t>
    <phoneticPr fontId="1" type="noConversion"/>
  </si>
  <si>
    <t>SRQ-2216</t>
    <phoneticPr fontId="1" type="noConversion"/>
  </si>
  <si>
    <t>When the machine needs to be cleaned, a 'cleaning cycle' shall be performed. When the machine needs to be flushed, a 'flushing cycle' shall be performed.</t>
    <phoneticPr fontId="1" type="noConversion"/>
  </si>
  <si>
    <t>SRQ-2223</t>
    <phoneticPr fontId="1" type="noConversion"/>
  </si>
  <si>
    <t>the software shall monitor the removal and replacement of all removable and detectable parts in the cleaning zone (e.g. BIBs, mixing bowls, trough, splash panels, etc.)</t>
  </si>
  <si>
    <t>SRQ-2219</t>
  </si>
  <si>
    <t>compulsory' cleaning/flushing days shall be possible to set:
- for every day of the week AND
- shall never lead to a cleaning/flushing interval time of more than 3 consecutive days</t>
    <phoneticPr fontId="1" type="noConversion"/>
  </si>
  <si>
    <t>SRQ-2219</t>
    <phoneticPr fontId="1" type="noConversion"/>
  </si>
  <si>
    <t>When an MMP is configured,  'compulsory' 'cleaning and flushing' shall be automatically set for every day of the week and it shall not be possible to alter these settings</t>
    <phoneticPr fontId="1" type="noConversion"/>
  </si>
  <si>
    <t>SRQ-2222</t>
    <phoneticPr fontId="1" type="noConversion"/>
  </si>
  <si>
    <t>SRQ-2227</t>
  </si>
  <si>
    <t>For USA machines,  when the 'alternative boiler control' is active, 'compulsory' 'cleaning and flushing' shall be set for at least once a week.</t>
  </si>
  <si>
    <t>SRQ-2227</t>
    <phoneticPr fontId="1" type="noConversion"/>
  </si>
  <si>
    <t>SRQ-2226</t>
    <phoneticPr fontId="1" type="noConversion"/>
  </si>
  <si>
    <t>When the operator or service technician has set an invalid 'compulsory' cleaning regime, an error message shall become active to indicate invalid settings</t>
    <phoneticPr fontId="1" type="noConversion"/>
  </si>
  <si>
    <t>SRQ-2220</t>
  </si>
  <si>
    <t>non-compulsory'  cleaning/flushing days shall be possible to set:
- for every day of the week</t>
    <phoneticPr fontId="1" type="noConversion"/>
  </si>
  <si>
    <t>SRQ-2220</t>
    <phoneticPr fontId="1" type="noConversion"/>
  </si>
  <si>
    <t>the cleaning/flushing 'due' time starts at 00:00 of the required cleaning/flushing day and ends after 23:59 of the same day. When 'due' starts, a cleaning/flushing warning shall be triggered and dispensing shall remain possible</t>
  </si>
  <si>
    <t>SRQ-2218</t>
    <phoneticPr fontId="1" type="noConversion"/>
  </si>
  <si>
    <t>SRQ-2221</t>
  </si>
  <si>
    <t>the cleaning/flushing 'overdue' time starts 24 hours after the start of the 'due' time unless a successful cleaning/flushing was performed during the 'due' period. When 'overdue' starts, the machine shall block all drinks until a successful cleaning/flushing has been performed</t>
  </si>
  <si>
    <t>SRQ-2221</t>
    <phoneticPr fontId="1" type="noConversion"/>
  </si>
  <si>
    <t>SRQ-2228</t>
  </si>
  <si>
    <t>the flushing cycle can only start when the water is fully heated to it's boiler setpoint</t>
  </si>
  <si>
    <t>SRQ-2228</t>
    <phoneticPr fontId="1" type="noConversion"/>
  </si>
  <si>
    <t>SRQ-1687</t>
  </si>
  <si>
    <t>When a cleaning tablet is required during the cleaning procedure, the cleaning tablet must be in the cleaning instructions of the dispenser. The cleaning tablet insert must be acknowledged by the cleaner.</t>
  </si>
  <si>
    <t>SRQ-1687</t>
    <phoneticPr fontId="1" type="noConversion"/>
  </si>
  <si>
    <t>SRQ-2270</t>
  </si>
  <si>
    <t>When the "alternative boiler control low temperature" feature has been enabled, cleaning/flushing  shall work as described in the reference document</t>
  </si>
  <si>
    <t>SRQ-2229</t>
  </si>
  <si>
    <t>Machine configurations with a (MAD) mixer shall have the clean shot functionality active: 'X' minutes (service parameter) after the last drink through the mixer, a volume of hot water (manufacturer parameter) shall be dispensed once or repeatedly every 'X' minutes after a successful clean shot ('once' or 'repeatedly' is a service setting)</t>
  </si>
  <si>
    <t>SRQ-2230</t>
  </si>
  <si>
    <t>when a clean shot is going to be dispensed, the machine shall notify the end user and 'X' seconds (manufacturer parameter)  after the notification, the clean shot shall be dispensed.</t>
  </si>
  <si>
    <t>SRQ-2231</t>
  </si>
  <si>
    <t>the clean shot shall only dispense when:
- the water temperature is above the 'blocking' temperature
- the drip tray conditions are met.</t>
    <phoneticPr fontId="1" type="noConversion"/>
  </si>
  <si>
    <t>SRQ-2232</t>
  </si>
  <si>
    <t>SRQ-2232</t>
    <phoneticPr fontId="1" type="noConversion"/>
  </si>
  <si>
    <t>When a clean shot could not be dispensed or was aborted, a new clean shot dispense cycle is forced 'X' minutes (manufacturer parameter) after the last unsuccessful cycle. In case the water temperature was too low, the boiler shall start heating up the water</t>
  </si>
  <si>
    <t>SRQ-2233</t>
  </si>
  <si>
    <t>SRQ-2233</t>
    <phoneticPr fontId="1" type="noConversion"/>
  </si>
  <si>
    <t>Once a clean shot dispense cycle has started, it shall abort immediately after pressing STOP or when the drip tray conditions are not met anymore.</t>
  </si>
  <si>
    <t>SRQ-2269</t>
    <phoneticPr fontId="1" type="noConversion"/>
  </si>
  <si>
    <t>For US machines, a selectable "Alternative boiler control low temperatures" shall be implemented as described in the reference document.</t>
  </si>
  <si>
    <t>Alternative boiler control low temperature US machines</t>
  </si>
  <si>
    <t>SRQ-2250</t>
    <phoneticPr fontId="1" type="noConversion"/>
  </si>
  <si>
    <t>when the ECO mode is active the system shall be in ECO state meaning: 
- the hot water system's setpoint must be at 'ECO-temperature'
- the cooling box remains at its normal operational state
- the UI is in ECO state
- all external lights shall be off
- all cup heaters shall be off
- if enabled the proximity sensor functionality shall remain active to temporarily end the ECO mode
- if enabled, the wake-up function shall remain active  to temporarily end the ECO mode
- all external modules (if available) shall be in ECO as well (if implemented in the external module)</t>
    <phoneticPr fontId="1" type="noConversion"/>
  </si>
  <si>
    <t>SRQ-2254</t>
    <phoneticPr fontId="1" type="noConversion"/>
  </si>
  <si>
    <t>The fololowing settings must be editable for the operator:
* switch on/off ECO mode
* set per day of the week: ECO start time (HH:MM)
*set per day of the week: ECO end time (HH:MM)
* ECO interrupt by proximity sensor or button/touch panel allowed
* ECO "reactivation" time (HH:MM)
* ECO hot water temperature ('C or 'F depending on unit setting)
* ECO algorithm  (enable/disable)</t>
    <phoneticPr fontId="1" type="noConversion"/>
  </si>
  <si>
    <t>ECO settings</t>
  </si>
  <si>
    <t>SRQ-2255</t>
    <phoneticPr fontId="1" type="noConversion"/>
  </si>
  <si>
    <t>active ECO mode</t>
  </si>
  <si>
    <t>When the ECO mode is active, this must be clearly visible for the end user.</t>
    <phoneticPr fontId="1" type="noConversion"/>
  </si>
  <si>
    <t xml:space="preserve"> ECO and cleaning/flushing</t>
    <phoneticPr fontId="1" type="noConversion"/>
  </si>
  <si>
    <t>SRQ-2251</t>
    <phoneticPr fontId="1" type="noConversion"/>
  </si>
  <si>
    <t>While cleaning/flushing is performed, the ECO mode shall remain interrupted</t>
    <phoneticPr fontId="1" type="noConversion"/>
  </si>
  <si>
    <t xml:space="preserve"> interrupted or ended ECO mode</t>
    <phoneticPr fontId="1" type="noConversion"/>
  </si>
  <si>
    <t>SRQ-2252</t>
    <phoneticPr fontId="1" type="noConversion"/>
  </si>
  <si>
    <t>when the ECO mode is interrupted or has been ended, the system shall return to its fully operational state (error state dependent) until the ECO-interruption time has elapsed or the ECO mode becomes active again by time.</t>
    <phoneticPr fontId="1" type="noConversion"/>
  </si>
  <si>
    <t>SRQ-2256</t>
    <phoneticPr fontId="1" type="noConversion"/>
  </si>
  <si>
    <t>re-entering the ECO mode after interruption / Re-activation timer ECO mode</t>
    <phoneticPr fontId="1" type="noConversion"/>
  </si>
  <si>
    <t>When the ECO mode has been interrupted, the ECO mode shall be re-entered after the "reactivation" time has elapsed. Whenever during the ECO interuption a drink is selected, the "reactivation" timer shall reset.</t>
    <phoneticPr fontId="1" type="noConversion"/>
  </si>
  <si>
    <t>SRQ-2253</t>
    <phoneticPr fontId="1" type="noConversion"/>
  </si>
  <si>
    <t xml:space="preserve"> ECO algorithm (holiday mode)</t>
    <phoneticPr fontId="1" type="noConversion"/>
  </si>
  <si>
    <t>When the ECO algorithm has been activated, the algorithm as described in the document "ECO holiday mode" shall be effective</t>
    <phoneticPr fontId="1" type="noConversion"/>
  </si>
  <si>
    <t>SRQ-2267</t>
    <phoneticPr fontId="1" type="noConversion"/>
  </si>
  <si>
    <t>ECO algorithm settings</t>
    <phoneticPr fontId="1" type="noConversion"/>
  </si>
  <si>
    <t>The number of days to detect 'holiday' shall be an operator setting (2,3,4 days) and the default setting shall be 2.</t>
    <phoneticPr fontId="1" type="noConversion"/>
  </si>
  <si>
    <t>SRQ-2272</t>
    <phoneticPr fontId="1" type="noConversion"/>
  </si>
  <si>
    <t xml:space="preserve"> happy hour (simplyfied version)</t>
    <phoneticPr fontId="1" type="noConversion"/>
  </si>
  <si>
    <t>Happy hour must be implemented as described in the document "happy hour new Quantum platform"</t>
    <phoneticPr fontId="1" type="noConversion"/>
  </si>
  <si>
    <t>SRQ-2257</t>
    <phoneticPr fontId="1" type="noConversion"/>
  </si>
  <si>
    <t>happy hour enable/disable</t>
    <phoneticPr fontId="1" type="noConversion"/>
  </si>
  <si>
    <t>It shall be possible to enable or disable the happy hour functionality (service setting) for each day of the week</t>
    <phoneticPr fontId="1" type="noConversion"/>
  </si>
  <si>
    <t>SRQ-2258</t>
    <phoneticPr fontId="1" type="noConversion"/>
  </si>
  <si>
    <t xml:space="preserve"> happy hour blocks</t>
    <phoneticPr fontId="1" type="noConversion"/>
  </si>
  <si>
    <t>Eech day of the week shall have max. 4 happy hour blocks and per day each block shall have:
- a 'enable/disable block' setting
- a start-time (HH:MM)
- an end-time (HH:MM)
- block all RTD drinks (Yes/No)
- block hot/cold water (Yes/No)
- drink price percentage</t>
    <phoneticPr fontId="1" type="noConversion"/>
  </si>
  <si>
    <t>SRQ-2260</t>
  </si>
  <si>
    <t>drink price when happy hour has been disabled</t>
    <phoneticPr fontId="1" type="noConversion"/>
  </si>
  <si>
    <t>when the 'happy hour' feature has been disabled, all paid drinks shall use the prices as defined per drink</t>
    <phoneticPr fontId="1" type="noConversion"/>
  </si>
  <si>
    <t>SRQ-2261</t>
  </si>
  <si>
    <t>drink price when happy hour is enabled AND no happy hour block is active</t>
    <phoneticPr fontId="1" type="noConversion"/>
  </si>
  <si>
    <t>when happy hour is enabled AND no 'happy hour' block is active, all paid drinks shall use the prices as defined per drink</t>
    <phoneticPr fontId="1" type="noConversion"/>
  </si>
  <si>
    <t>SRQ-2260</t>
    <phoneticPr fontId="1" type="noConversion"/>
  </si>
  <si>
    <t>SRQ-2271</t>
  </si>
  <si>
    <t>SRQ-2271</t>
    <phoneticPr fontId="1" type="noConversion"/>
  </si>
  <si>
    <t>drink price when happy hour is ENABLED AND happy hour block is active</t>
    <phoneticPr fontId="1" type="noConversion"/>
  </si>
  <si>
    <t>when happy hour is enabled AND a 'happy hour' block is active, all paid drinks shall use the relative prices as defined for this happy hour block (% of standard drink price).</t>
    <phoneticPr fontId="1" type="noConversion"/>
  </si>
  <si>
    <t>SRQ-2273</t>
    <phoneticPr fontId="1" type="noConversion"/>
  </si>
  <si>
    <t xml:space="preserve"> nurse key function during happy hour</t>
    <phoneticPr fontId="1" type="noConversion"/>
  </si>
  <si>
    <t>When a happy hour block is active and the nurse key is used, all RTD drinks including hot/cold water shall always be available (overruling blocked drinks). When the nurse key is removed and a happy hour block is active, the settings of the current happy hour block become active again. The price of the released drinks shall be €0.00 and shall be counted as 'paid' drinks with price €0.00</t>
    <phoneticPr fontId="1" type="noConversion"/>
  </si>
  <si>
    <t>SRQ-1674</t>
    <phoneticPr fontId="1" type="noConversion"/>
  </si>
  <si>
    <t>The E-system must be able to detect an empty pack.</t>
    <phoneticPr fontId="1" type="noConversion"/>
  </si>
  <si>
    <t>SQR-1678/SRQ-1674</t>
    <phoneticPr fontId="1" type="noConversion"/>
  </si>
  <si>
    <t>SRQ-0782</t>
    <phoneticPr fontId="1" type="noConversion"/>
  </si>
  <si>
    <t>Cooling device switching  characteristics</t>
    <phoneticPr fontId="1" type="noConversion"/>
  </si>
  <si>
    <t>The switching characteristics of the used cooling device must always be taken into account with respect to optimum performance and lifetime of the device</t>
    <phoneticPr fontId="1" type="noConversion"/>
  </si>
  <si>
    <t>SRQ-2245</t>
    <phoneticPr fontId="1" type="noConversion"/>
  </si>
  <si>
    <t>SRQ-2242</t>
    <phoneticPr fontId="1" type="noConversion"/>
  </si>
  <si>
    <t>SRQ-2243</t>
    <phoneticPr fontId="1" type="noConversion"/>
  </si>
  <si>
    <t>SRQ-2244</t>
    <phoneticPr fontId="1" type="noConversion"/>
  </si>
  <si>
    <t>SRQ-2262</t>
    <phoneticPr fontId="1" type="noConversion"/>
  </si>
  <si>
    <t>drink temperature</t>
    <phoneticPr fontId="1" type="noConversion"/>
  </si>
  <si>
    <t>to be able to start a hot drink, the water temperature shall be between the boiler setpoint and the 'safety block' temperature for NON-USA machines and shall be between the 'drink temperature setpoint' and the 'safety block temperature' for USA machines.</t>
    <phoneticPr fontId="1" type="noConversion"/>
  </si>
  <si>
    <t>SRQ-2235</t>
    <phoneticPr fontId="1" type="noConversion"/>
  </si>
  <si>
    <t>starting a drink</t>
    <phoneticPr fontId="1" type="noConversion"/>
  </si>
  <si>
    <t>the start of dispensing a drink shall only be possible when the system is not blocking the selected or all drinks (e.g. some errors may block the system for dispensing all or some drinks)</t>
    <phoneticPr fontId="1" type="noConversion"/>
  </si>
  <si>
    <t>SRQ-2236</t>
    <phoneticPr fontId="1" type="noConversion"/>
  </si>
  <si>
    <t xml:space="preserve"> stopping a drink</t>
    <phoneticPr fontId="1" type="noConversion"/>
  </si>
  <si>
    <t>When a drink has been selected and started, it shall be possible to stop the dispense cycle by a 'stop' command by the user (e.g. pressing the STOP button).</t>
    <phoneticPr fontId="1" type="noConversion"/>
  </si>
  <si>
    <t>SRQ-2237</t>
    <phoneticPr fontId="1" type="noConversion"/>
  </si>
  <si>
    <t xml:space="preserve"> after flush after an aborted drink</t>
    <phoneticPr fontId="1" type="noConversion"/>
  </si>
  <si>
    <t>When a dispense cycle is stopped by the user, the system shall always perform an after flush to prevent pollution of the fluid treatment system. In case no ingredients have been dispensed, the after flush shall be skipped.</t>
    <phoneticPr fontId="1" type="noConversion"/>
  </si>
  <si>
    <t>SRQ-2238</t>
    <phoneticPr fontId="1" type="noConversion"/>
  </si>
  <si>
    <t>updating counters after a drink has been started</t>
    <phoneticPr fontId="1" type="noConversion"/>
  </si>
  <si>
    <t>after the start of a dispense cycle, all relevant drink, system counters and connectivity counters shall be updated.
Note: these counters have been listed in a separate document</t>
    <phoneticPr fontId="1" type="noConversion"/>
  </si>
  <si>
    <t>SRQ-2249</t>
    <phoneticPr fontId="1" type="noConversion"/>
  </si>
  <si>
    <t xml:space="preserve"> Selecting and starting a drink without required ingredient</t>
    <phoneticPr fontId="1" type="noConversion"/>
  </si>
  <si>
    <t>In any configuration it shall not be possible to select and start a drink when one or all BIBs with a required ingredient is/are empty</t>
    <phoneticPr fontId="1" type="noConversion"/>
  </si>
  <si>
    <t>SRQ-2240</t>
    <phoneticPr fontId="1" type="noConversion"/>
  </si>
  <si>
    <t>BIB empty during a free flow drink</t>
    <phoneticPr fontId="1" type="noConversion"/>
  </si>
  <si>
    <t>condition: BIB empty becomes active during dispensing a free flow drink: 
The dispensing must stop after max. 50 additional pulses have been dispensed from the 'empty' BIB</t>
    <phoneticPr fontId="1" type="noConversion"/>
  </si>
  <si>
    <t>SRQ-2241</t>
  </si>
  <si>
    <t>BIB empty during a portioned drink</t>
    <phoneticPr fontId="1" type="noConversion"/>
  </si>
  <si>
    <t>condition: BIB empty becomes active during dispensing a portioned drink: 
If less than 50 pulses are needed to finish the drink, the drink shall be finished normally, otherwise dispensing shall stop after 50 additional pulses have been dispensed from the 'empty' BIB.</t>
    <phoneticPr fontId="1" type="noConversion"/>
  </si>
  <si>
    <t>SRQ-2246</t>
    <phoneticPr fontId="1" type="noConversion"/>
  </si>
  <si>
    <t>High flow function</t>
    <phoneticPr fontId="1" type="noConversion"/>
  </si>
  <si>
    <t>When 2 or more BIBs with the same ingredients are used in a machine, it shall be possible to enable the 'high flow' function meaning: a drink is dispensed through one high flow outlet using two BIBs and two water flows simultaneously</t>
    <phoneticPr fontId="1" type="noConversion"/>
  </si>
  <si>
    <t>SRQ-2247</t>
    <phoneticPr fontId="1" type="noConversion"/>
  </si>
  <si>
    <t>starting a high-flow drink with 1 BIB empty</t>
    <phoneticPr fontId="1" type="noConversion"/>
  </si>
  <si>
    <t>If HIGH FLOW DOSING is active, and one BIB is empty before the drink is being dispensed, the drink is completely dispensed from the 'non empty' BIB</t>
    <phoneticPr fontId="1" type="noConversion"/>
  </si>
  <si>
    <t>SRQ-2248</t>
    <phoneticPr fontId="1" type="noConversion"/>
  </si>
  <si>
    <t>dispensing a high-flow drink and 1 BIB runs empty</t>
    <phoneticPr fontId="1" type="noConversion"/>
  </si>
  <si>
    <t>If HIGH FLOW DOSING is active, and one of the  BIB’s runs empty during dispensing and more than 50 pulses are needed to finish the drink, the empty BIB must dose 50 additional pulses, while the other BIB completes the drink. If HIGH FLOW DOSING is active, and one of the  BIB’s runs empty during dispensing and less or equal than 50 pulses are needed to finish the drink, the drink shall be normally finished.</t>
    <phoneticPr fontId="1" type="noConversion"/>
  </si>
  <si>
    <t>SRQ-1839</t>
    <phoneticPr fontId="1" type="noConversion"/>
  </si>
  <si>
    <t>dry boil safety error</t>
    <phoneticPr fontId="1" type="noConversion"/>
  </si>
  <si>
    <t>when the dry boil safety activates, the dry boil safety error shall immediately become active until explicitly reset.</t>
    <phoneticPr fontId="1" type="noConversion"/>
  </si>
  <si>
    <t>SRQ-1740</t>
    <phoneticPr fontId="1" type="noConversion"/>
  </si>
  <si>
    <t>over boil safety error</t>
    <phoneticPr fontId="1" type="noConversion"/>
  </si>
  <si>
    <t>when the over boil safety activates, the over boil safety error shall immediately become active until explicitly reset.</t>
    <phoneticPr fontId="1" type="noConversion"/>
  </si>
  <si>
    <t>SRQ-1502</t>
    <phoneticPr fontId="1" type="noConversion"/>
  </si>
  <si>
    <t>Severe leakage error</t>
    <phoneticPr fontId="1" type="noConversion"/>
  </si>
  <si>
    <t>A "severe water leakage" error must become active when the E-system detects refilling of the water tank in a specific time window (manufacturer parameter) without dispensing. Depending on the refill frequency (one manufacturer parameter for each error), a  "severe leak" error shall be triggered. The "severe leak error" is a blocking safety error.</t>
    <phoneticPr fontId="1" type="noConversion"/>
  </si>
  <si>
    <t>SRQ-1756</t>
    <phoneticPr fontId="1" type="noConversion"/>
  </si>
  <si>
    <t>invalid water levels error</t>
    <phoneticPr fontId="1" type="noConversion"/>
  </si>
  <si>
    <t>In case of invalid water level values or a non detected water level probe, the hot water system shall throw the fatal 'invalid water level' error and shall completely block until explicitly reset.</t>
    <phoneticPr fontId="1" type="noConversion"/>
  </si>
  <si>
    <t>SRQ-1944</t>
    <phoneticPr fontId="1" type="noConversion"/>
  </si>
  <si>
    <t>Small leakage warning</t>
    <phoneticPr fontId="1" type="noConversion"/>
  </si>
  <si>
    <t xml:space="preserve">A "small water leakage" warning must become active when the E-system detects refilling of the water tank in a specific time window (manufacturer parameter) without dispensing. Depending on the refill frequency (one manufacturer parameter for each error), a "small leak" warning shall be triggered. </t>
    <phoneticPr fontId="1" type="noConversion"/>
  </si>
  <si>
    <t>SRQ-0754</t>
    <phoneticPr fontId="1" type="noConversion"/>
  </si>
  <si>
    <t>water heating system defective error</t>
    <phoneticPr fontId="1" type="noConversion"/>
  </si>
  <si>
    <t xml:space="preserve">The E-system shall detect a malfunctioning water heating system 
The following technical errors shall always be defined and handled (for each used temperature sensor):
- temperature sensor value out of range
- temperature sensor not connected </t>
    <phoneticPr fontId="1" type="noConversion"/>
  </si>
  <si>
    <t>SRQ-1499</t>
    <phoneticPr fontId="1" type="noConversion"/>
  </si>
  <si>
    <t>water temperature too low before dispensing</t>
    <phoneticPr fontId="1" type="noConversion"/>
  </si>
  <si>
    <t xml:space="preserve">During the ‘Water temperature too low’ error, the hot water system shall not start dispensing unless dispensing is forced.
Note 1: this must be over-ruled in the service mode (a test drink is always possible in service mode) </t>
    <phoneticPr fontId="1" type="noConversion"/>
  </si>
  <si>
    <t>SRQ-1500</t>
    <phoneticPr fontId="1" type="noConversion"/>
  </si>
  <si>
    <t>water temperature too low during a portioned drink</t>
    <phoneticPr fontId="1" type="noConversion"/>
  </si>
  <si>
    <t>When during dispensing  the 'water temperature too low' error is triggered, the hot water system shall finish dispensing when the remaining water volume is less than 'X' percent of the total volume (manufacturer parameter) otherwise dispensing shall be aborted.</t>
    <phoneticPr fontId="1" type="noConversion"/>
  </si>
  <si>
    <t>SRQ-1396</t>
    <phoneticPr fontId="1" type="noConversion"/>
  </si>
  <si>
    <t>water temperature too low during continuous flow drink</t>
    <phoneticPr fontId="1" type="noConversion"/>
  </si>
  <si>
    <t>When during dispensing the 'water temperature too low' error is triggered, dispensing shall be aborted immediately</t>
    <phoneticPr fontId="1" type="noConversion"/>
  </si>
  <si>
    <t>SRQ-1680</t>
    <phoneticPr fontId="1" type="noConversion"/>
  </si>
  <si>
    <t>Dosing system not detected</t>
    <phoneticPr fontId="1" type="noConversion"/>
  </si>
  <si>
    <t>In case removable parts in the dosing system have not been placed back (correctly), an error must become active</t>
    <phoneticPr fontId="1" type="noConversion"/>
  </si>
  <si>
    <t>SRQ-1679</t>
    <phoneticPr fontId="1" type="noConversion"/>
  </si>
  <si>
    <t>Mixing system not detected</t>
    <phoneticPr fontId="1" type="noConversion"/>
  </si>
  <si>
    <t>The e-system shall throw an error if the mixing system in not correctly placed.</t>
    <phoneticPr fontId="1" type="noConversion"/>
  </si>
  <si>
    <t>SRQ-2186</t>
    <phoneticPr fontId="1" type="noConversion"/>
  </si>
  <si>
    <t>no water intake during issues</t>
    <phoneticPr fontId="1" type="noConversion"/>
  </si>
  <si>
    <t>the hot water system shall never take in water when a 'severe leakage', a safety issue has been detected or when the drip tray is not in place or full</t>
    <phoneticPr fontId="1" type="noConversion"/>
  </si>
  <si>
    <t>SRQ-1938</t>
    <phoneticPr fontId="1" type="noConversion"/>
  </si>
  <si>
    <t>Cold water system errors</t>
    <phoneticPr fontId="1" type="noConversion"/>
  </si>
  <si>
    <t>The cold water system shall have a dedicated list of technical and functional errors defined, depending on the used components.</t>
    <phoneticPr fontId="1" type="noConversion"/>
  </si>
  <si>
    <t>SRQ-0789</t>
    <phoneticPr fontId="1" type="noConversion"/>
  </si>
  <si>
    <t>SRQ-2179</t>
  </si>
  <si>
    <t>when 2 or more BIBs have the same ingredient, a HIGH FLOW function shall be available</t>
    <phoneticPr fontId="1" type="noConversion"/>
  </si>
  <si>
    <t>calibration</t>
    <phoneticPr fontId="1" type="noConversion"/>
  </si>
  <si>
    <t>SRQ-1298</t>
  </si>
  <si>
    <t>Calculation of LIQUID volume</t>
    <phoneticPr fontId="1" type="noConversion"/>
  </si>
  <si>
    <t>For each individual ingredient, the actual volume to be dispensed shall be calculated from:
- selected RTD volume 
- selected RTD strength
- selected volumetric ratio's of each ingredient</t>
    <phoneticPr fontId="1" type="noConversion"/>
  </si>
  <si>
    <t>SRQ-0943</t>
    <phoneticPr fontId="1" type="noConversion"/>
  </si>
  <si>
    <t>SRQ-1660</t>
  </si>
  <si>
    <t>water dispensing</t>
    <phoneticPr fontId="1" type="noConversion"/>
  </si>
  <si>
    <t>On request the water system shall deliver hot water.</t>
    <phoneticPr fontId="1" type="noConversion"/>
  </si>
  <si>
    <t>SRQ-1660</t>
    <phoneticPr fontId="1" type="noConversion"/>
  </si>
  <si>
    <t>SRQ-1063</t>
    <phoneticPr fontId="1" type="noConversion"/>
  </si>
  <si>
    <t>SRQ-1665</t>
  </si>
  <si>
    <t>SRQ-1103</t>
    <phoneticPr fontId="1" type="noConversion"/>
  </si>
  <si>
    <t>Calibration of water system</t>
    <phoneticPr fontId="1" type="noConversion"/>
  </si>
  <si>
    <t>Periodical calibration of the water flow shall not be necessary. Calibration by a technician after servicing the water system is acceptable.</t>
    <phoneticPr fontId="1" type="noConversion"/>
  </si>
  <si>
    <t>SRQ-1647</t>
    <phoneticPr fontId="1" type="noConversion"/>
  </si>
  <si>
    <t>SRQ-1738</t>
    <phoneticPr fontId="1" type="noConversion"/>
  </si>
  <si>
    <t>water level control, initial filling</t>
    <phoneticPr fontId="1" type="noConversion"/>
  </si>
  <si>
    <t xml:space="preserve">the water level shall be controlled in such way that the water level in the tank remains between the minimum level (measured by a minimum level probe) and the maximum level (measured by a maximum level probe). Initial filling of the tank shall be monitored by a filling timeout (manufacturer parameter) to stop filling if it takes too long, taking into account the minimum specified water pressure. </t>
    <phoneticPr fontId="1" type="noConversion"/>
  </si>
  <si>
    <t>SRQ-1736</t>
    <phoneticPr fontId="1" type="noConversion"/>
  </si>
  <si>
    <t>water intake</t>
    <phoneticPr fontId="1" type="noConversion"/>
  </si>
  <si>
    <t>The water system control shall control a water inlet valve to (re)fill the water tank and to stop (re)filling when the 'high' level probe detects water.
the water system control shall start refilling when:
- the 'high water level' probe does not detect any water AND
- after a delay (manufacturer parameter, default 1500 ms) of 'X' milli seconds
The water intake shall stop immediately when the 'high water level' probe detects water.</t>
    <phoneticPr fontId="1" type="noConversion"/>
  </si>
  <si>
    <t>SRQ-0768</t>
    <phoneticPr fontId="1" type="noConversion"/>
  </si>
  <si>
    <t>water level control, refilling</t>
    <phoneticPr fontId="1" type="noConversion"/>
  </si>
  <si>
    <t xml:space="preserve">the water level shall be controlled in such way that the water level in the tank remains between the minimum level (measured by a minimum level probe) and the maximum level (measured by a maximum level probe). Refilling the tank shall be monitored by a refilling timeout (manufacturer parameter) to stop refilling if it takes too long, taking into account the minimum specified water pressure. </t>
    <phoneticPr fontId="1" type="noConversion"/>
  </si>
  <si>
    <t>SRQ-0732</t>
    <phoneticPr fontId="1" type="noConversion"/>
  </si>
  <si>
    <t>Unique error code</t>
    <phoneticPr fontId="1" type="noConversion"/>
  </si>
  <si>
    <t>Each error shall have an unique error code.  Note: This is not only unique per module/ dispenser but over all dispensers to develop (re-use for the same error is allowed).</t>
    <phoneticPr fontId="1" type="noConversion"/>
  </si>
  <si>
    <t>SRQ-0926</t>
    <phoneticPr fontId="1" type="noConversion"/>
  </si>
  <si>
    <t>Error sound</t>
    <phoneticPr fontId="1" type="noConversion"/>
  </si>
  <si>
    <t>sound</t>
    <phoneticPr fontId="1" type="noConversion"/>
  </si>
  <si>
    <t>A sound must be heard when an error appears.</t>
    <phoneticPr fontId="1" type="noConversion"/>
  </si>
  <si>
    <t>SRQ-1559</t>
    <phoneticPr fontId="1" type="noConversion"/>
  </si>
  <si>
    <t>simple buzzer</t>
    <phoneticPr fontId="1" type="noConversion"/>
  </si>
  <si>
    <t xml:space="preserve">The GUI/MCB shall always contain a simple buzzer </t>
    <phoneticPr fontId="1" type="noConversion"/>
  </si>
  <si>
    <t>SRQ-2268</t>
    <phoneticPr fontId="1" type="noConversion"/>
  </si>
  <si>
    <t>enable/disable drip tray functionality</t>
  </si>
  <si>
    <t>Drip tray functionality settings</t>
    <phoneticPr fontId="1" type="noConversion"/>
  </si>
  <si>
    <t>it shall be possible for a service technician to disable the drip tray functionality</t>
    <phoneticPr fontId="1" type="noConversion"/>
  </si>
  <si>
    <t>SRQ-0826</t>
    <phoneticPr fontId="1" type="noConversion"/>
  </si>
  <si>
    <t>Drip tray maximum fluid level</t>
    <phoneticPr fontId="1" type="noConversion"/>
  </si>
  <si>
    <t>The E-system must be able to detect a maximum level of fluid in the drip tray. When the maximum fluid level is reached a "drip tray full" error must be triggered when the drip tray functionality has been enabled.</t>
    <phoneticPr fontId="1" type="noConversion"/>
  </si>
  <si>
    <t xml:space="preserve"> Led lit touch buttons</t>
    <phoneticPr fontId="1" type="noConversion"/>
  </si>
  <si>
    <t>CUP touch button</t>
    <phoneticPr fontId="1" type="noConversion"/>
  </si>
  <si>
    <t>SRQ-2211</t>
    <phoneticPr fontId="1" type="noConversion"/>
  </si>
  <si>
    <t>POT touch button</t>
    <phoneticPr fontId="1" type="noConversion"/>
  </si>
  <si>
    <t>SRQ-2210</t>
    <phoneticPr fontId="1" type="noConversion"/>
  </si>
  <si>
    <t>STOP touch button</t>
    <phoneticPr fontId="1" type="noConversion"/>
  </si>
  <si>
    <t>the GUI module shall have an led lit CUP button (color: cool white) next to the display and it shall be possible to switch this button ON (led on, touch area is active) or OFF (led off, touch area is not active)</t>
    <phoneticPr fontId="1" type="noConversion"/>
  </si>
  <si>
    <t>the GUI module shall have an led lit POT button (color: cool white) next to the display and it shall be possible to switch this button ON (led on, touch area is active) or OFF (led off, touch area is not active)</t>
    <phoneticPr fontId="1" type="noConversion"/>
  </si>
  <si>
    <t>the GUI module shall have a led lit STOP button (color: red) next to the display and it shall be possible to switch this button ON (led on, touch area is active) or OFF (led off, touch area is not active)</t>
    <phoneticPr fontId="1" type="noConversion"/>
  </si>
  <si>
    <t>SRQ-2212</t>
    <phoneticPr fontId="1" type="noConversion"/>
  </si>
  <si>
    <t>SRQ-2050</t>
    <phoneticPr fontId="1" type="noConversion"/>
  </si>
  <si>
    <t>Happy hour</t>
  </si>
  <si>
    <t xml:space="preserve">There must be a “happy hour” available. </t>
    <phoneticPr fontId="1" type="noConversion"/>
  </si>
  <si>
    <t>Happy hour functionality</t>
  </si>
  <si>
    <t>SRQ-2051</t>
    <phoneticPr fontId="1" type="noConversion"/>
  </si>
  <si>
    <t>refer to attached reference doc.</t>
    <phoneticPr fontId="1" type="noConversion"/>
  </si>
  <si>
    <t>SRQ-0510</t>
    <phoneticPr fontId="1" type="noConversion"/>
  </si>
  <si>
    <t>SRQ-0514</t>
    <phoneticPr fontId="1" type="noConversion"/>
  </si>
  <si>
    <t>SRQ-0513</t>
    <phoneticPr fontId="1" type="noConversion"/>
  </si>
  <si>
    <t>SRQ-0515</t>
    <phoneticPr fontId="1" type="noConversion"/>
  </si>
  <si>
    <t>Drink preparation</t>
    <phoneticPr fontId="1" type="noConversion"/>
  </si>
  <si>
    <t>SRQ-2275</t>
    <phoneticPr fontId="1" type="noConversion"/>
  </si>
  <si>
    <t>Deviation mean RTD volume per dispenser</t>
    <phoneticPr fontId="1" type="noConversion"/>
  </si>
  <si>
    <t>The mean RTD volume within a single dispenser shall deviate ≤ 5% from the set RTD volume for the full volume range per RTD as listed in [Drink bandwidths, limits and resolutions]</t>
    <phoneticPr fontId="1" type="noConversion"/>
  </si>
  <si>
    <t>SRQ-2276</t>
    <phoneticPr fontId="1" type="noConversion"/>
  </si>
  <si>
    <t>Deviation mean volume of dosed ingredient per dispenser</t>
    <phoneticPr fontId="1" type="noConversion"/>
  </si>
  <si>
    <t>The mean volume of dosed ingredient within a single dispenser shall deviate ≤ 5% from the ingredient volume corresponding to the set ratio for the full ratio range per RTD as listed in [Drink bandwidths, limits and resolutions]</t>
    <phoneticPr fontId="1" type="noConversion"/>
  </si>
  <si>
    <t>SRQ-0501</t>
    <phoneticPr fontId="1" type="noConversion"/>
  </si>
  <si>
    <t>Dispense time</t>
    <phoneticPr fontId="1" type="noConversion"/>
  </si>
  <si>
    <t>The DISPENSE TIME shall be equal to or lower than the values listed in [Drink dispense times, temperatures, ratios and foam quality].</t>
    <phoneticPr fontId="1" type="noConversion"/>
  </si>
  <si>
    <t>SRQ-0508</t>
    <phoneticPr fontId="1" type="noConversion"/>
  </si>
  <si>
    <t>Dosing spread dosing system</t>
    <phoneticPr fontId="1" type="noConversion"/>
  </si>
  <si>
    <t>The dosing system shall have a total dosing spread over 12 dosing points of ≤ 5%.</t>
    <phoneticPr fontId="1" type="noConversion"/>
  </si>
  <si>
    <t>SRQ-0509</t>
    <phoneticPr fontId="1" type="noConversion"/>
  </si>
  <si>
    <t>Drink dispensing delay</t>
    <phoneticPr fontId="1" type="noConversion"/>
  </si>
  <si>
    <t>Drink dispensing from the drink outlet shall commence:
- Hot water: max. 0.5 s after pressing the hot water button
- Other drinks: maximum 1 second after the drink button has been pressed</t>
    <phoneticPr fontId="1" type="noConversion"/>
  </si>
  <si>
    <t>SRQ-0495</t>
    <phoneticPr fontId="1" type="noConversion"/>
  </si>
  <si>
    <t>Drink properties</t>
    <phoneticPr fontId="1" type="noConversion"/>
  </si>
  <si>
    <t>All drinks with the properties specified in [Drink dispense times, temperatures, ratios and foam quality] shall be subject to the verdict of a coffee specialist.</t>
    <phoneticPr fontId="1" type="noConversion"/>
  </si>
  <si>
    <t>SRQ-0505</t>
    <phoneticPr fontId="1" type="noConversion"/>
  </si>
  <si>
    <t>SRQ-0502</t>
    <phoneticPr fontId="1" type="noConversion"/>
  </si>
  <si>
    <t>SRQ-1493</t>
    <phoneticPr fontId="1" type="noConversion"/>
  </si>
  <si>
    <t>SRQ-0506</t>
    <phoneticPr fontId="1" type="noConversion"/>
  </si>
  <si>
    <t>System variation</t>
    <phoneticPr fontId="1" type="noConversion"/>
  </si>
  <si>
    <t>The SYSTEM VARIATON of each portioned RTD drink shall be ≤ 2.5% RSD for the RTD volumes listed in [Drink dispense times, temperatures, ratios and foam quality.]</t>
    <phoneticPr fontId="1" type="noConversion"/>
  </si>
  <si>
    <t xml:space="preserve"> Upgrade_Downgrade</t>
    <phoneticPr fontId="1" type="noConversion"/>
  </si>
  <si>
    <t>SRQ-1359</t>
    <phoneticPr fontId="1" type="noConversion"/>
  </si>
  <si>
    <t>Error handling</t>
    <phoneticPr fontId="1" type="noConversion"/>
  </si>
  <si>
    <t>Visibility multiple errors</t>
    <phoneticPr fontId="1" type="noConversion"/>
  </si>
  <si>
    <t>When multiple errors are present, affecting different systems in the machine,  it must be possible to view these errors through one single interface</t>
    <phoneticPr fontId="1" type="noConversion"/>
  </si>
  <si>
    <t>SRQ-2146</t>
    <phoneticPr fontId="1" type="noConversion"/>
  </si>
  <si>
    <t xml:space="preserve"> water temperature errors</t>
    <phoneticPr fontId="1" type="noConversion"/>
  </si>
  <si>
    <t>water system heating defect or disconnected</t>
    <phoneticPr fontId="1" type="noConversion"/>
  </si>
  <si>
    <t>a defect heating element or a disconnected heating element shall be detected</t>
    <phoneticPr fontId="1" type="noConversion"/>
  </si>
  <si>
    <t>SRQ-2038</t>
  </si>
  <si>
    <t>SRQ-2036</t>
  </si>
  <si>
    <t>SRQ-2037</t>
  </si>
  <si>
    <t>SRQ-2019</t>
  </si>
  <si>
    <t>SRQ-2039</t>
  </si>
  <si>
    <t>SRQ-2018</t>
  </si>
  <si>
    <t>SRQ-2017</t>
  </si>
  <si>
    <t>SRQ-2016</t>
  </si>
  <si>
    <t>SRQ-2030</t>
  </si>
  <si>
    <t>SRQ-2020</t>
  </si>
  <si>
    <t>SRQ-2021</t>
  </si>
  <si>
    <t>SRQ-2022</t>
  </si>
  <si>
    <t>SRQ-2031</t>
  </si>
  <si>
    <t>SRQ-2023</t>
  </si>
  <si>
    <t>SRQ-1996</t>
  </si>
  <si>
    <t>SRQ-2047</t>
  </si>
  <si>
    <t>SRQ-2041</t>
  </si>
  <si>
    <t>SRQ-2042</t>
  </si>
  <si>
    <t>SRQ-2043</t>
  </si>
  <si>
    <t>CARD - Follow payment process in EVA-EPS standard for "selection first"</t>
    <phoneticPr fontId="1" type="noConversion"/>
  </si>
  <si>
    <t>PAID MODE - check, handle credit</t>
    <phoneticPr fontId="1" type="noConversion"/>
  </si>
  <si>
    <t>PAID MODE and blocked consumptions</t>
    <phoneticPr fontId="1" type="noConversion"/>
  </si>
  <si>
    <t>PAID MODE and drink options</t>
    <phoneticPr fontId="1" type="noConversion"/>
  </si>
  <si>
    <t xml:space="preserve">Pay per drink/jug or per shopping basket </t>
    <phoneticPr fontId="1" type="noConversion"/>
  </si>
  <si>
    <t>Refunding</t>
    <phoneticPr fontId="1" type="noConversion"/>
  </si>
  <si>
    <t>Enable FREE VEND</t>
    <phoneticPr fontId="1" type="noConversion"/>
  </si>
  <si>
    <t>Minimum 95% of the novice end users shall get the desired drink (no pre-selection drink) by performing the following actions correctly within 35 seconds: 
1. place the cup under the correct outlet 
2. press the correct selection button 
3. complete the payment procedure correctly (result: the drink is dispensed) 
The order of item 2 and 3 is left to the user.</t>
    <phoneticPr fontId="1" type="noConversion"/>
  </si>
  <si>
    <t>Easy to understand how to pay and get drink</t>
    <phoneticPr fontId="1" type="noConversion"/>
  </si>
  <si>
    <t>Payment - user information</t>
    <phoneticPr fontId="1" type="noConversion"/>
  </si>
  <si>
    <t>Payment - End users</t>
    <phoneticPr fontId="1" type="noConversion"/>
  </si>
  <si>
    <t>All user information for the PAYMENT SYSTEM (e.g. ‘insert coin’) must be integrated on the MACHINES UI.</t>
    <phoneticPr fontId="1" type="noConversion"/>
  </si>
  <si>
    <t>PAYMENT SYSTEM operation status info</t>
    <phoneticPr fontId="1" type="noConversion"/>
  </si>
  <si>
    <t>Operational status of the PAYMENT SYSTEM must be clearly communicated.</t>
    <phoneticPr fontId="1" type="noConversion"/>
  </si>
  <si>
    <t>Payment - Errors</t>
    <phoneticPr fontId="1" type="noConversion"/>
  </si>
  <si>
    <t xml:space="preserve">Erroneous PAYMENT SYSTEM </t>
    <phoneticPr fontId="1" type="noConversion"/>
  </si>
  <si>
    <t>An erroneous PAYMENT SYSTEM shall be notified and fully handled by the MACHINE</t>
    <phoneticPr fontId="1" type="noConversion"/>
  </si>
  <si>
    <t>Payment errors</t>
    <phoneticPr fontId="1" type="noConversion"/>
  </si>
  <si>
    <t>Errors shall resolve automatically but shall be logged if logging has been enabled</t>
    <phoneticPr fontId="1" type="noConversion"/>
  </si>
  <si>
    <t>Free vend</t>
    <phoneticPr fontId="1" type="noConversion"/>
  </si>
  <si>
    <t>FREE VEND mode can be activated either by a setting in the SW or by using an optional  “FREE VEND switch”.</t>
    <phoneticPr fontId="1" type="noConversion"/>
  </si>
  <si>
    <t>FREE VEND - Ignore Payment steps</t>
    <phoneticPr fontId="1" type="noConversion"/>
  </si>
  <si>
    <t>When the MACHINE is in FREE VEND (no payment), the payment steps in the payment process must be skipped.</t>
    <phoneticPr fontId="1" type="noConversion"/>
  </si>
  <si>
    <t>PAID and FREE VEND mode</t>
    <phoneticPr fontId="1" type="noConversion"/>
  </si>
  <si>
    <t>The MACHINE must be able to work with a PAYMENT SYSTEM connected in both PAID mode and FREE VEND mode</t>
    <phoneticPr fontId="1" type="noConversion"/>
  </si>
  <si>
    <t xml:space="preserve"> Payment system handling</t>
    <phoneticPr fontId="1" type="noConversion"/>
  </si>
  <si>
    <t>When an electronic PAYMENT SYSTEM (e.g. card) is required, the MACHINE must follow the “selection first” payment process described in the latest version of the EVA-EPS standard.</t>
    <phoneticPr fontId="1" type="noConversion"/>
  </si>
  <si>
    <t>Before dispensing a drink in paid mode, the MACHINE must check if there is enough credit available, handle the credit and update all relevant counters.</t>
    <phoneticPr fontId="1" type="noConversion"/>
  </si>
  <si>
    <t>When all consumptions are blocked (e.g. due to cleaning required, locked mode, blocked mode or energy saving mode) the PAYMENT SYSTEM must be inhibited.</t>
    <phoneticPr fontId="1" type="noConversion"/>
  </si>
  <si>
    <t>When a drink option (extra sugar, extra milk, extra strong, volume, extra shot, flavor, …) has an extra price, this price is added to the default drink price.</t>
    <phoneticPr fontId="1" type="noConversion"/>
  </si>
  <si>
    <t>When a PAYMENT SYSTEM (electronic or coin) is required, the payment for a drink must be done 
o	per drink or jug. 
o	Per shopping basket (select multiple drinks and pay for all at once)</t>
    <phoneticPr fontId="1" type="noConversion"/>
  </si>
  <si>
    <t>When a drink is canceled or cannot be dispensed, the credit paid for this drink must be refunded to the consumer if possible.</t>
    <phoneticPr fontId="1" type="noConversion"/>
  </si>
  <si>
    <t>Payment systems</t>
    <phoneticPr fontId="1" type="noConversion"/>
  </si>
  <si>
    <t>Required Payment systems</t>
    <phoneticPr fontId="1" type="noConversion"/>
  </si>
  <si>
    <t>The PAYMENT SYSTEM types required are:
o MDB card reader</t>
    <phoneticPr fontId="1" type="noConversion"/>
  </si>
  <si>
    <t>payment settings</t>
    <phoneticPr fontId="1" type="noConversion"/>
  </si>
  <si>
    <t>Payment Enter/Change prices</t>
    <phoneticPr fontId="1" type="noConversion"/>
  </si>
  <si>
    <t>It must be possible to enter/change prices for all drinks 
Note: During development must be decided how the prices must be set, e.g.:
o	Per drink or jug
o	Per pre-selection (volume, strength, volumetric ratio)
o	Extra prices for additives like “extra coffee shot” or “flavor”</t>
    <phoneticPr fontId="1" type="noConversion"/>
  </si>
  <si>
    <t>Payment settings / functions/ counters - Operators</t>
    <phoneticPr fontId="1" type="noConversion"/>
  </si>
  <si>
    <t>It must be possible for an operator to view and alter the operator-relevant payment settings/functions (TBD) via the operator interface</t>
    <phoneticPr fontId="1" type="noConversion"/>
  </si>
  <si>
    <t>Payment settings/functions - Service engineer</t>
    <phoneticPr fontId="1" type="noConversion"/>
  </si>
  <si>
    <t xml:space="preserve">It must be possible for a service engineer to view and alter the service-relevant payment settings/functions (TBD) via the service interface </t>
    <phoneticPr fontId="1" type="noConversion"/>
  </si>
  <si>
    <t>template payment requirement</t>
    <phoneticPr fontId="1" type="noConversion"/>
  </si>
  <si>
    <t>It must be possible for a service engineer to test payment functionality through the service menu</t>
    <phoneticPr fontId="1" type="noConversion"/>
  </si>
  <si>
    <t>Payment Counters</t>
    <phoneticPr fontId="1" type="noConversion"/>
  </si>
  <si>
    <t>Payment - counters</t>
    <phoneticPr fontId="1" type="noConversion"/>
  </si>
  <si>
    <t>SRQ-2040</t>
    <phoneticPr fontId="1" type="noConversion"/>
  </si>
  <si>
    <t xml:space="preserve">Each PAYMENT SYSTEM must have its own non volatile dedicated counters.  </t>
    <phoneticPr fontId="1" type="noConversion"/>
  </si>
  <si>
    <t>SRQ-2049</t>
    <phoneticPr fontId="1" type="noConversion"/>
  </si>
  <si>
    <t xml:space="preserve">The total of all counters must always be correct. </t>
    <phoneticPr fontId="1" type="noConversion"/>
  </si>
  <si>
    <t>SRQ-1498</t>
    <phoneticPr fontId="1" type="noConversion"/>
  </si>
  <si>
    <t>Waterfilter water counter</t>
    <phoneticPr fontId="1" type="noConversion"/>
  </si>
  <si>
    <t>The non blocking waterfilter water warning shall become active when the waterfilter water counter has reached the preset value. This is a service parameter (default 2000 liters). The warning shall  switched on/off by service (service parameter, default off). Warning shall stay active till the counter is reset. Reset can be done by operator/service engineer.</t>
    <phoneticPr fontId="1" type="noConversion"/>
  </si>
  <si>
    <t>errors</t>
  </si>
  <si>
    <t>SRQ-2121</t>
    <phoneticPr fontId="1" type="noConversion"/>
  </si>
  <si>
    <t>payment system not responding</t>
    <phoneticPr fontId="1" type="noConversion"/>
  </si>
  <si>
    <t>The "payment system not responding" error shall be triggered in case an activated payment module is not responding,</t>
    <phoneticPr fontId="1" type="noConversion"/>
  </si>
  <si>
    <t>SRQ-2266</t>
    <phoneticPr fontId="1" type="noConversion"/>
  </si>
  <si>
    <t>counters overview</t>
    <phoneticPr fontId="1" type="noConversion"/>
  </si>
  <si>
    <t>Counters to be handled by the software are listed in the document: "New Quantum EVA-DTS requirements"</t>
    <phoneticPr fontId="1" type="noConversion"/>
  </si>
  <si>
    <t>SRQ-1617</t>
    <phoneticPr fontId="1" type="noConversion"/>
  </si>
  <si>
    <t>Warning markings</t>
    <phoneticPr fontId="1" type="noConversion"/>
  </si>
  <si>
    <t>Warning markings shall be applied if required.</t>
    <phoneticPr fontId="1" type="noConversion"/>
  </si>
  <si>
    <t>SRQ-1376</t>
    <phoneticPr fontId="1" type="noConversion"/>
  </si>
  <si>
    <t>Warning signals automatic flushing</t>
    <phoneticPr fontId="1" type="noConversion"/>
  </si>
  <si>
    <t>Automatic flushing shall only start after a visual and audible warning signal.</t>
    <phoneticPr fontId="1" type="noConversion"/>
  </si>
  <si>
    <t xml:space="preserve"> Space envelop</t>
    <phoneticPr fontId="1" type="noConversion"/>
  </si>
  <si>
    <t>SRQ-2058</t>
    <phoneticPr fontId="1" type="noConversion"/>
  </si>
  <si>
    <t>Space envelop - CARD system</t>
    <phoneticPr fontId="1" type="noConversion"/>
  </si>
  <si>
    <t xml:space="preserve">When an electronic PAYMENT SYSTEM (e.g. card) is required, the MACHINE must follow the space envelop described in the latest version of the EVA-EPS standard. </t>
    <phoneticPr fontId="1" type="noConversion"/>
  </si>
  <si>
    <t>SRQ-0929</t>
    <phoneticPr fontId="1" type="noConversion"/>
  </si>
  <si>
    <t>Unique beep image</t>
    <phoneticPr fontId="1" type="noConversion"/>
  </si>
  <si>
    <t xml:space="preserve">Each beep-type must have its own “unique beep image (a sequence of different beeps)” which is made during development.
For example an alarm beep must have a different beep image than an warning beep.
. </t>
    <phoneticPr fontId="1" type="noConversion"/>
  </si>
  <si>
    <t xml:space="preserve"> Credit handling</t>
    <phoneticPr fontId="1" type="noConversion"/>
  </si>
  <si>
    <t>Credit handling described in payment domain</t>
    <phoneticPr fontId="1" type="noConversion"/>
  </si>
  <si>
    <t>SRQ-1729</t>
    <phoneticPr fontId="1" type="noConversion"/>
  </si>
  <si>
    <t>SRQ-1758</t>
    <phoneticPr fontId="1" type="noConversion"/>
  </si>
  <si>
    <t>Fluid treatment parts removed detection</t>
    <phoneticPr fontId="1" type="noConversion"/>
  </si>
  <si>
    <t xml:space="preserve">The e-system must be able to detect if all removable parts in the fluid treatment are (correctly) in place. When they are  not in place the e-system must trigger a "fluid treatment not in place" error. </t>
    <phoneticPr fontId="1" type="noConversion"/>
  </si>
  <si>
    <t>SRQ-0845</t>
    <phoneticPr fontId="1" type="noConversion"/>
  </si>
  <si>
    <t>Temperature units</t>
    <phoneticPr fontId="1" type="noConversion"/>
  </si>
  <si>
    <t>It shall be possible for a service technician to select either degrees Celsius or degrees Fahrenheit as a unit for temperature</t>
    <phoneticPr fontId="1" type="noConversion"/>
  </si>
  <si>
    <t>SRQ-0464</t>
    <phoneticPr fontId="1" type="noConversion"/>
  </si>
  <si>
    <t>UI languages</t>
    <phoneticPr fontId="1" type="noConversion"/>
  </si>
  <si>
    <t>The UI shall be able to communicate in the languages listed in [UI languages].</t>
    <phoneticPr fontId="1" type="noConversion"/>
  </si>
  <si>
    <t>SRQ-1777</t>
    <phoneticPr fontId="1" type="noConversion"/>
  </si>
  <si>
    <t>Volume units</t>
  </si>
  <si>
    <t xml:space="preserve"> it shall be possible for a service technician to select either liters or gallons as a unit for volume</t>
  </si>
  <si>
    <t>SRQ-0961</t>
    <phoneticPr fontId="1" type="noConversion"/>
  </si>
  <si>
    <t>Detection of removable parts</t>
    <phoneticPr fontId="1" type="noConversion"/>
  </si>
  <si>
    <t>The E-system must be able to detect the removal and re-insertion of the removable parts.</t>
    <phoneticPr fontId="1" type="noConversion"/>
  </si>
  <si>
    <t>SRQ-2183</t>
    <phoneticPr fontId="1" type="noConversion"/>
  </si>
  <si>
    <t>Startup state outputs</t>
    <phoneticPr fontId="1" type="noConversion"/>
  </si>
  <si>
    <t>at startup of the Satellite board, outputs shall remain in, or return to their idle state until the power and the control system are in a stable state.</t>
    <phoneticPr fontId="1" type="noConversion"/>
  </si>
  <si>
    <t>SRQ-0520</t>
    <phoneticPr fontId="1" type="noConversion"/>
  </si>
  <si>
    <t xml:space="preserve">Sound during drink dispensing </t>
    <phoneticPr fontId="1" type="noConversion"/>
  </si>
  <si>
    <t>The type of sound during drink dispensing shall not be unattractive</t>
    <phoneticPr fontId="1" type="noConversion"/>
  </si>
  <si>
    <t>SRQ-0809</t>
    <phoneticPr fontId="1" type="noConversion"/>
  </si>
  <si>
    <t>backlight</t>
    <phoneticPr fontId="1" type="noConversion"/>
  </si>
  <si>
    <t>The display shall have a backlight and the backlight shall be controllable in such way that fading-in and fading-oud effects can be used.</t>
    <phoneticPr fontId="1" type="noConversion"/>
  </si>
  <si>
    <t>SRQ-1188</t>
    <phoneticPr fontId="1" type="noConversion"/>
  </si>
  <si>
    <t>Manual cleaning</t>
    <phoneticPr fontId="1" type="noConversion"/>
  </si>
  <si>
    <t>Manual cleaning shall consist of cleaning of parts of the DISPENSER in dishwasher and/or soaking them in cleaning agent.</t>
    <phoneticPr fontId="1" type="noConversion"/>
  </si>
  <si>
    <t xml:space="preserve"> flow and overboil</t>
    <phoneticPr fontId="1" type="noConversion"/>
  </si>
  <si>
    <t>SRQ-2178</t>
    <phoneticPr fontId="1" type="noConversion"/>
  </si>
  <si>
    <t>Boiler overflow sensor activation and resetting</t>
    <phoneticPr fontId="1" type="noConversion"/>
  </si>
  <si>
    <t>To limit the risk of a machine failure due to a boiler overflow/boiling, solutions shall be defined to:
-	Limit the risk for boiler overflow/boiling sensor activation and/or 
-	In case of an activated overflow/boiling safety sensor an easy and safe resettable solution.</t>
    <phoneticPr fontId="1" type="noConversion"/>
  </si>
  <si>
    <t xml:space="preserve"> User Safety</t>
    <phoneticPr fontId="1" type="noConversion"/>
  </si>
  <si>
    <t>Fail safe detection fluid treatment</t>
    <phoneticPr fontId="1" type="noConversion"/>
  </si>
  <si>
    <t>SRQ-0487</t>
    <phoneticPr fontId="1" type="noConversion"/>
  </si>
  <si>
    <t>If a sensor is applied which detects the correct placement of the fluid treatment, this must be a FAIL SAFE DETECTION, even when the FLUID TREATMENT is not (correctly) in place</t>
    <phoneticPr fontId="1" type="noConversion"/>
  </si>
  <si>
    <t>Capillary dry boiling safeties</t>
    <phoneticPr fontId="1" type="noConversion"/>
  </si>
  <si>
    <t>Capillary dry boiling safeties are not allowed</t>
    <phoneticPr fontId="1" type="noConversion"/>
  </si>
  <si>
    <t>SRQ-0636</t>
    <phoneticPr fontId="1" type="noConversion"/>
  </si>
  <si>
    <t xml:space="preserve"> Users</t>
    <phoneticPr fontId="1" type="noConversion"/>
  </si>
  <si>
    <t>SRQ-1544</t>
    <phoneticPr fontId="1" type="noConversion"/>
  </si>
  <si>
    <t>Users authentication levels</t>
    <phoneticPr fontId="1" type="noConversion"/>
  </si>
  <si>
    <t>Each type of user shall have a specific authentication level assigned. The end user shall have the lowest authentication level followed by the cleaner, followed by the operator, followed by the service, followed by the manufacturer and the developer where the developer shall have the highest authentication level assigned. A higher authentication level shall offer more administrative rights of the overall system meaning: the higher the authentication level, the wider the scope of settings which can be altered, including upgrading firmware.</t>
    <phoneticPr fontId="1" type="noConversion"/>
  </si>
  <si>
    <t>RTC handling</t>
    <phoneticPr fontId="1" type="noConversion"/>
  </si>
  <si>
    <t>daylight saving</t>
    <phoneticPr fontId="1" type="noConversion"/>
  </si>
  <si>
    <t>SRQ-2265</t>
    <phoneticPr fontId="1" type="noConversion"/>
  </si>
  <si>
    <t>day light savings date/time schemes shall be used to automatically update the winter time/summer time without extra human interaction</t>
    <phoneticPr fontId="1" type="noConversion"/>
  </si>
  <si>
    <t>safeties</t>
    <phoneticPr fontId="1" type="noConversion"/>
  </si>
  <si>
    <t>SRQ-1742</t>
    <phoneticPr fontId="1" type="noConversion"/>
  </si>
  <si>
    <t>dry boil safety</t>
    <phoneticPr fontId="1" type="noConversion"/>
  </si>
  <si>
    <t>The hot water system shall detect a dry boiling water tank by means of an independent dry boil safety circuit and this circuit shall prevent the heating from overheating the dry boiled water system</t>
    <phoneticPr fontId="1" type="noConversion"/>
  </si>
  <si>
    <t>SRQ-1743</t>
    <phoneticPr fontId="1" type="noConversion"/>
  </si>
  <si>
    <t>over boil safety</t>
    <phoneticPr fontId="1" type="noConversion"/>
  </si>
  <si>
    <t>The hot water system shall detect a over boiling water tank by means of an independent over boil safety circuit and this circuit shall prevent a continuous steaming water system</t>
    <phoneticPr fontId="1" type="noConversion"/>
  </si>
  <si>
    <t>Installation, Service and Repairs</t>
    <phoneticPr fontId="1" type="noConversion"/>
  </si>
  <si>
    <t>SRQ-1310</t>
    <phoneticPr fontId="1" type="noConversion"/>
  </si>
  <si>
    <t>Total preventive maintenance time</t>
    <phoneticPr fontId="1" type="noConversion"/>
  </si>
  <si>
    <t>Total preventive maintenance time shall be &lt; 30 min, excluding descaling.</t>
  </si>
  <si>
    <t>dispense control</t>
    <phoneticPr fontId="1" type="noConversion"/>
  </si>
  <si>
    <t>Alternative boiler control low temperature US machines</t>
    <phoneticPr fontId="1" type="noConversion"/>
  </si>
  <si>
    <t>For US machines, a selectable "Alternative boiler control low temperatures" shall be implemented as described in the reference document.</t>
    <phoneticPr fontId="1" type="noConversion"/>
  </si>
  <si>
    <t>SRQ-1227</t>
    <phoneticPr fontId="1" type="noConversion"/>
  </si>
  <si>
    <t xml:space="preserve">Water system variable flow rate </t>
    <phoneticPr fontId="1" type="noConversion"/>
  </si>
  <si>
    <t>The water system shall be able to deliver water with a variable flow rate of 20 - 70 ml/s (exact boudaries to be determined) with a water temperature of 100 degrees Celsius @ 100.000 Pa.</t>
    <phoneticPr fontId="1" type="noConversion"/>
  </si>
  <si>
    <t>all-systems</t>
  </si>
  <si>
    <t>SRQ-1684</t>
    <phoneticPr fontId="1" type="noConversion"/>
  </si>
  <si>
    <t>Dosing system liquid delivery-flow rate/time</t>
    <phoneticPr fontId="1" type="noConversion"/>
  </si>
  <si>
    <t>On request, the dosing system must deliver the amount of requested liquid ingredient</t>
    <phoneticPr fontId="1" type="noConversion"/>
  </si>
  <si>
    <t xml:space="preserve"> Installation, Service and Repairs</t>
    <phoneticPr fontId="1" type="noConversion"/>
  </si>
  <si>
    <t>1-person handling</t>
    <phoneticPr fontId="1" type="noConversion"/>
  </si>
  <si>
    <t>SRQ-1119</t>
    <phoneticPr fontId="1" type="noConversion"/>
  </si>
  <si>
    <t>1 person handling (installation, service and withdrawal) of the dispenser with lifting tool must be possible</t>
    <phoneticPr fontId="1" type="noConversion"/>
  </si>
  <si>
    <t xml:space="preserve"> Water system</t>
    <phoneticPr fontId="1" type="noConversion"/>
  </si>
  <si>
    <t>SRQ-1799</t>
    <phoneticPr fontId="1" type="noConversion"/>
  </si>
  <si>
    <t>Water system flow rate</t>
    <phoneticPr fontId="1" type="noConversion"/>
  </si>
  <si>
    <t>Water system shall produce a flow rate 40-70 ml/sec.</t>
    <phoneticPr fontId="1" type="noConversion"/>
  </si>
  <si>
    <t xml:space="preserve"> Ingredients</t>
    <phoneticPr fontId="1" type="noConversion"/>
  </si>
  <si>
    <t>SRQ-1457</t>
    <phoneticPr fontId="1" type="noConversion"/>
  </si>
  <si>
    <t>BiB configuration - 2BIB large B2</t>
    <phoneticPr fontId="1" type="noConversion"/>
  </si>
  <si>
    <t>The DISPENSER must be able to hold and dispense from 2 BIBs and be suitable for: 
- Cafitesse 0.75 liter BIBs 
- Cafitesse 1.25 liter BIBs 
- Cafitesse 2.00 liter BIBs
- A mix of 0.75, 1.25 and 2.00 liter BiBs</t>
    <phoneticPr fontId="1" type="noConversion"/>
  </si>
  <si>
    <t>SRQ-2180</t>
    <phoneticPr fontId="1" type="noConversion"/>
  </si>
  <si>
    <t>B2 driver and B2 pulse</t>
    <phoneticPr fontId="1" type="noConversion"/>
  </si>
  <si>
    <t>The B2 driver shall be able to generate B2 pulses with a max. frequency of 70.5Hz and the B2 pulse shall be according to the JDE B2 pulse characteristics as laid out in the document "B2 pulse characteristics"</t>
    <phoneticPr fontId="1" type="noConversion"/>
  </si>
  <si>
    <t>B2</t>
    <phoneticPr fontId="1" type="noConversion"/>
  </si>
  <si>
    <t>Payment Module Check</t>
    <phoneticPr fontId="1" type="noConversion"/>
  </si>
  <si>
    <t>开机饮料不可做，没有加热报警</t>
    <phoneticPr fontId="1" type="noConversion"/>
  </si>
  <si>
    <t>QntSat Subnode: V0.0.3.22</t>
    <phoneticPr fontId="1" type="noConversion"/>
  </si>
  <si>
    <t xml:space="preserve">QntSateHW: V0.3.1 </t>
    <phoneticPr fontId="1" type="noConversion"/>
  </si>
  <si>
    <t>Boot version: V19185.1.1.0</t>
    <phoneticPr fontId="1" type="noConversion"/>
  </si>
  <si>
    <t>V0.7.0</t>
    <phoneticPr fontId="1" type="noConversion"/>
  </si>
  <si>
    <t>FTP：/Software internal release/Quantum</t>
    <phoneticPr fontId="1" type="noConversion"/>
  </si>
  <si>
    <t>开机未进水（水位到？），水箱加热</t>
    <phoneticPr fontId="1" type="noConversion"/>
  </si>
  <si>
    <t>QntHmi: V19188.2.0.188</t>
    <phoneticPr fontId="1" type="noConversion"/>
  </si>
  <si>
    <t>Switch over function</t>
    <phoneticPr fontId="1" type="noConversion"/>
  </si>
  <si>
    <t>water? Coffee? Cleaning?</t>
    <phoneticPr fontId="1" type="noConversion"/>
  </si>
  <si>
    <t>Flushing temperature (℃)</t>
    <phoneticPr fontId="1" type="noConversion"/>
  </si>
  <si>
    <t>Dispense temperature (℃)</t>
    <phoneticPr fontId="1" type="noConversion"/>
  </si>
  <si>
    <t>Set temperature</t>
    <phoneticPr fontId="1" type="noConversion"/>
  </si>
  <si>
    <t>Set "Normal mode"</t>
    <phoneticPr fontId="1" type="noConversion"/>
  </si>
  <si>
    <t>Set "ECO mode"</t>
    <phoneticPr fontId="1" type="noConversion"/>
  </si>
  <si>
    <t>Set "One Cup mode"
Dispesning drinks to machine block</t>
    <phoneticPr fontId="1" type="noConversion"/>
  </si>
  <si>
    <t>Heating stopped until the boiler is reached "the dispensing temperature". "Actual dispensing temperature" is closer to the set temperature. But the "Actual low boiler temperature" is still lower.</t>
    <phoneticPr fontId="1" type="noConversion"/>
  </si>
  <si>
    <t>OK</t>
    <phoneticPr fontId="1" type="noConversion"/>
  </si>
  <si>
    <t xml:space="preserve">1, The flushing temerature is reached the set "flushing temperature". Cleaning starts and the process is the same as Flushing. </t>
    <phoneticPr fontId="1" type="noConversion"/>
  </si>
  <si>
    <t>2, The temperature is not reached the set temperature. There's the wait for heating indication.</t>
    <phoneticPr fontId="1" type="noConversion"/>
  </si>
  <si>
    <t>NG</t>
    <phoneticPr fontId="1" type="noConversion"/>
  </si>
  <si>
    <t>The default is null.</t>
    <phoneticPr fontId="1" type="noConversion"/>
  </si>
  <si>
    <t>Null</t>
    <phoneticPr fontId="1" type="noConversion"/>
  </si>
  <si>
    <t>After first set, it can't be changed.</t>
    <phoneticPr fontId="1" type="noConversion"/>
  </si>
  <si>
    <t>Enter word in "service/connectivity"</t>
    <phoneticPr fontId="1" type="noConversion"/>
  </si>
  <si>
    <t xml:space="preserve">Set different characters. </t>
    <phoneticPr fontId="1" type="noConversion"/>
  </si>
  <si>
    <t xml:space="preserve">Set successfully. </t>
    <phoneticPr fontId="1" type="noConversion"/>
  </si>
  <si>
    <t>Press "cancel" on screen or "stop" button</t>
    <phoneticPr fontId="1" type="noConversion"/>
  </si>
  <si>
    <t>Cleaning mode exit to maintenance menu</t>
    <phoneticPr fontId="1" type="noConversion"/>
  </si>
  <si>
    <t>Press "cancel" on screen or "stop" button during flushing</t>
    <phoneticPr fontId="1" type="noConversion"/>
  </si>
  <si>
    <t>Set cleaning day
Set time to 23:59</t>
    <phoneticPr fontId="1" type="noConversion"/>
  </si>
  <si>
    <t>When the cleaning day, there's no cleaning request.</t>
    <phoneticPr fontId="1" type="noConversion"/>
  </si>
  <si>
    <t>No function</t>
    <phoneticPr fontId="1" type="noConversion"/>
  </si>
  <si>
    <t>Set flushing day
Set time to 23:59</t>
    <phoneticPr fontId="1" type="noConversion"/>
  </si>
  <si>
    <t>When the flushing day, there's no cleaning request.</t>
    <phoneticPr fontId="1" type="noConversion"/>
  </si>
  <si>
    <t>Enable the switch</t>
    <phoneticPr fontId="1" type="noConversion"/>
  </si>
  <si>
    <t>The cleaning set function is avaliable</t>
    <phoneticPr fontId="1" type="noConversion"/>
  </si>
  <si>
    <t>Press drink button not released</t>
    <phoneticPr fontId="1" type="noConversion"/>
  </si>
  <si>
    <t xml:space="preserve">After the cup dispensed, the drink is finished. </t>
    <phoneticPr fontId="1" type="noConversion"/>
  </si>
  <si>
    <t>Press "stop" button during dispensing drinks</t>
    <phoneticPr fontId="1" type="noConversion"/>
  </si>
  <si>
    <t>The drink is aborted after press the stop button.</t>
    <phoneticPr fontId="1" type="noConversion"/>
  </si>
  <si>
    <t>Press the "cup" button</t>
    <phoneticPr fontId="1" type="noConversion"/>
  </si>
  <si>
    <t>Press the "pot" button</t>
    <phoneticPr fontId="1" type="noConversion"/>
  </si>
  <si>
    <t>Press the "stop" button</t>
    <phoneticPr fontId="1" type="noConversion"/>
  </si>
  <si>
    <t>The screen shows the "pot" icon</t>
    <phoneticPr fontId="1" type="noConversion"/>
  </si>
  <si>
    <t>The screen shows the "cup" icon</t>
    <phoneticPr fontId="1" type="noConversion"/>
  </si>
  <si>
    <t>Power up machine</t>
    <phoneticPr fontId="1" type="noConversion"/>
  </si>
  <si>
    <t>Machine powered up. And no warning on the screen. But drinks can't be dispensed due to water heating.</t>
    <phoneticPr fontId="1" type="noConversion"/>
  </si>
  <si>
    <t>TBD</t>
    <phoneticPr fontId="1" type="noConversion"/>
  </si>
  <si>
    <t>Cup icon</t>
    <phoneticPr fontId="1" type="noConversion"/>
  </si>
  <si>
    <t>Pot icon</t>
    <phoneticPr fontId="1" type="noConversion"/>
  </si>
  <si>
    <t>Stop icon</t>
    <phoneticPr fontId="1" type="noConversion"/>
  </si>
  <si>
    <t>No action</t>
    <phoneticPr fontId="1" type="noConversion"/>
  </si>
  <si>
    <t xml:space="preserve">Defalut 3 coffee beans.
Adjusted the strength by pressing the coffee beans or slide the button on the cup </t>
    <phoneticPr fontId="1" type="noConversion"/>
  </si>
  <si>
    <t>Default "M" volume.
Adjusted the volume by selecting button "L" "M" "S".</t>
    <phoneticPr fontId="1" type="noConversion"/>
  </si>
  <si>
    <t>The cup icon becomes bigger when selecting L and the cup icon becomes smaller when selecting S. Volume function please see drink test.</t>
    <phoneticPr fontId="1" type="noConversion"/>
  </si>
  <si>
    <t>Strength can be adjusted. Detailed function please see drink test.</t>
    <phoneticPr fontId="1" type="noConversion"/>
  </si>
  <si>
    <t>Cup mode</t>
    <phoneticPr fontId="1" type="noConversion"/>
  </si>
  <si>
    <t>Pot mode</t>
    <phoneticPr fontId="1" type="noConversion"/>
  </si>
  <si>
    <t>When the default "M", there's "1.5L/12cups" on the top of the screen.
The cup icon becomes bigger when selecting L and shows "2.5L/20cups" on the top of the screen.
The cup icon becomes smaller when selecting S and shows "1.0L/8cups" on the top of the screen.. Volume function please see drink test.</t>
    <phoneticPr fontId="1" type="noConversion"/>
  </si>
  <si>
    <t>No strength to adjust</t>
  </si>
  <si>
    <t>Press the button</t>
    <phoneticPr fontId="1" type="noConversion"/>
  </si>
  <si>
    <t>No function, it is always displaying 0 and a bent arrow.</t>
    <phoneticPr fontId="1" type="noConversion"/>
  </si>
  <si>
    <t>Can be selected but the language is always English.</t>
    <phoneticPr fontId="1" type="noConversion"/>
  </si>
  <si>
    <t>The language is always English.</t>
    <phoneticPr fontId="1" type="noConversion"/>
  </si>
  <si>
    <t>Press the service icon on the right top corner on the language selection page.</t>
    <phoneticPr fontId="1" type="noConversion"/>
  </si>
  <si>
    <t>?</t>
    <phoneticPr fontId="1" type="noConversion"/>
  </si>
  <si>
    <t>Dispense drinks</t>
    <phoneticPr fontId="1" type="noConversion"/>
  </si>
  <si>
    <t>has the function?</t>
    <phoneticPr fontId="1" type="noConversion"/>
  </si>
  <si>
    <t>Hot water can be dispensed.</t>
    <phoneticPr fontId="1" type="noConversion"/>
  </si>
  <si>
    <t>Enter operator mode through service menu</t>
    <phoneticPr fontId="1" type="noConversion"/>
  </si>
  <si>
    <t xml:space="preserve">No place to select in service mode to enter operator mode </t>
    <phoneticPr fontId="1" type="noConversion"/>
  </si>
  <si>
    <t>Enable USB only in operator mode
Exit to user mode and insert USB key</t>
    <phoneticPr fontId="1" type="noConversion"/>
  </si>
  <si>
    <t>No USB function. After enable USB only in operator mode, no operator mode.</t>
    <phoneticPr fontId="1" type="noConversion"/>
  </si>
  <si>
    <t>Default PIN code2222
Change PIN code</t>
    <phoneticPr fontId="1" type="noConversion"/>
  </si>
  <si>
    <t>When default PIN code, no need to enter PIN code.
After change PIN code and exit to User mode, there's a lock beside operator entrance. Input PIN code to operator mode.
Change the PIN code back to default code, there's always PIN code lock beside.</t>
    <phoneticPr fontId="1" type="noConversion"/>
  </si>
  <si>
    <t>No operator menu can exit operator mode.</t>
    <phoneticPr fontId="1" type="noConversion"/>
  </si>
  <si>
    <t>cancelled via the operator menu</t>
    <phoneticPr fontId="1" type="noConversion"/>
  </si>
  <si>
    <t>There's no menu to enter operator mode.</t>
    <phoneticPr fontId="1" type="noConversion"/>
  </si>
  <si>
    <t>Check in "Advanced system info"</t>
    <phoneticPr fontId="1" type="noConversion"/>
  </si>
  <si>
    <t>select Metric(L/ml/gr)</t>
    <phoneticPr fontId="1" type="noConversion"/>
  </si>
  <si>
    <t>select Imperial(gal/fl oz/oz)</t>
    <phoneticPr fontId="1" type="noConversion"/>
  </si>
  <si>
    <t>select US(gal/fl oz/oz)</t>
    <phoneticPr fontId="1" type="noConversion"/>
  </si>
  <si>
    <t>Select DD/MM/YYYY</t>
    <phoneticPr fontId="1" type="noConversion"/>
  </si>
  <si>
    <t>Select MM/DD/YYYY</t>
    <phoneticPr fontId="1" type="noConversion"/>
  </si>
  <si>
    <t>Select 24h</t>
    <phoneticPr fontId="1" type="noConversion"/>
  </si>
  <si>
    <t>Select am/pm</t>
    <phoneticPr fontId="1" type="noConversion"/>
  </si>
  <si>
    <t>Select Celsius</t>
    <phoneticPr fontId="1" type="noConversion"/>
  </si>
  <si>
    <t>Select Fahrenheit</t>
    <phoneticPr fontId="1" type="noConversion"/>
  </si>
  <si>
    <t>Test Machine:</t>
    <phoneticPr fontId="1" type="noConversion"/>
  </si>
  <si>
    <t>Q100</t>
    <phoneticPr fontId="1" type="noConversion"/>
  </si>
  <si>
    <t>Download recipe</t>
    <phoneticPr fontId="1" type="noConversion"/>
  </si>
  <si>
    <t>Upload recipe</t>
    <phoneticPr fontId="1" type="noConversion"/>
  </si>
  <si>
    <t>Insert a USB key
Download recipe file</t>
    <phoneticPr fontId="1" type="noConversion"/>
  </si>
  <si>
    <t>Insert an empty USB key</t>
    <phoneticPr fontId="1" type="noConversion"/>
  </si>
  <si>
    <t>Insert an USB key with other content</t>
    <phoneticPr fontId="1" type="noConversion"/>
  </si>
  <si>
    <t>Insert an USB key with QuantumConfig.dat file</t>
    <phoneticPr fontId="1" type="noConversion"/>
  </si>
  <si>
    <t>Screen shows "Restore/Backup failed. File operation error."</t>
    <phoneticPr fontId="1" type="noConversion"/>
  </si>
  <si>
    <t>Insert an USB key with QNT folder</t>
    <phoneticPr fontId="1" type="noConversion"/>
  </si>
  <si>
    <t>Backup is successful.</t>
    <phoneticPr fontId="1" type="noConversion"/>
  </si>
  <si>
    <t>Backup current config</t>
    <phoneticPr fontId="1" type="noConversion"/>
  </si>
  <si>
    <t>Restore config from usb</t>
    <phoneticPr fontId="1" type="noConversion"/>
  </si>
  <si>
    <t>There's a confirmed window skipped on screen. After press "CONFIRM" button, restore starts and "Restore of parameters succeeded ok. System will reboot now." shows on. Press OK, machine restarts.</t>
    <phoneticPr fontId="1" type="noConversion"/>
  </si>
  <si>
    <t>Insert an USB stick contains a QuantumConfig.dat</t>
    <phoneticPr fontId="1" type="noConversion"/>
  </si>
  <si>
    <t>Change the unit and the serial number.
Check the set after restore.</t>
    <phoneticPr fontId="1" type="noConversion"/>
  </si>
  <si>
    <t>After restore, the unit is changed back. The  locked serial number is not changed.</t>
    <phoneticPr fontId="1" type="noConversion"/>
  </si>
  <si>
    <t>Screen shows: "Please plug in an USB stick that is empty, or contains a QuantumConfig.dat file for the restore"</t>
    <phoneticPr fontId="1" type="noConversion"/>
  </si>
  <si>
    <t>No payment kit.</t>
    <phoneticPr fontId="1" type="noConversion"/>
  </si>
  <si>
    <t>NG</t>
    <phoneticPr fontId="1" type="noConversion"/>
  </si>
  <si>
    <t>NA</t>
    <phoneticPr fontId="1" type="noConversion"/>
  </si>
  <si>
    <t xml:space="preserve">No file </t>
    <phoneticPr fontId="1" type="noConversion"/>
  </si>
  <si>
    <t>No kit</t>
    <phoneticPr fontId="1" type="noConversion"/>
  </si>
  <si>
    <t>See below items</t>
    <phoneticPr fontId="1" type="noConversion"/>
  </si>
  <si>
    <t>According to Satellite board program guidance</t>
    <phoneticPr fontId="1" type="noConversion"/>
  </si>
  <si>
    <t>OK</t>
    <phoneticPr fontId="1" type="noConversion"/>
  </si>
  <si>
    <t>Set "Time" enable</t>
    <phoneticPr fontId="1" type="noConversion"/>
  </si>
  <si>
    <t>The current machine time displays on the top right corner.</t>
    <phoneticPr fontId="1" type="noConversion"/>
  </si>
  <si>
    <t>Enable the switch</t>
    <phoneticPr fontId="1" type="noConversion"/>
  </si>
  <si>
    <t>It's grey and can't be enabled.</t>
    <phoneticPr fontId="1" type="noConversion"/>
  </si>
  <si>
    <t>NG</t>
    <phoneticPr fontId="1" type="noConversion"/>
  </si>
  <si>
    <t>machine config has no this function?</t>
    <phoneticPr fontId="1" type="noConversion"/>
  </si>
  <si>
    <t>Skip cleaning</t>
    <phoneticPr fontId="1" type="noConversion"/>
  </si>
  <si>
    <t>Skip flushing</t>
    <phoneticPr fontId="1" type="noConversion"/>
  </si>
  <si>
    <t>Press the button</t>
    <phoneticPr fontId="1" type="noConversion"/>
  </si>
  <si>
    <t>No action</t>
    <phoneticPr fontId="1" type="noConversion"/>
  </si>
  <si>
    <t>NA</t>
    <phoneticPr fontId="1" type="noConversion"/>
  </si>
  <si>
    <t>Set the time</t>
    <phoneticPr fontId="1" type="noConversion"/>
  </si>
  <si>
    <t>TBD</t>
    <phoneticPr fontId="1" type="noConversion"/>
  </si>
  <si>
    <t>Time display format is 24h.</t>
    <phoneticPr fontId="1" type="noConversion"/>
  </si>
  <si>
    <t>The fridge temperature displays on the bottom right corner.</t>
    <phoneticPr fontId="1" type="noConversion"/>
  </si>
  <si>
    <t>The unit in service/boiler,service/tests/fridge and boiler,  in deveroper and on screen displays are all Celsius.</t>
    <phoneticPr fontId="1" type="noConversion"/>
  </si>
  <si>
    <t>The unit in service/boiler and on screen displays are changed to Fahrenheit.
But the unit in service/tests/fridge and boiler and in deveroper is still Celsius.</t>
    <phoneticPr fontId="1" type="noConversion"/>
  </si>
  <si>
    <t>Date display in Date&amp;Time is DD/MM/YYYY</t>
    <phoneticPr fontId="1" type="noConversion"/>
  </si>
  <si>
    <t>Date display in Date&amp;Time is MM/DD/YYYY</t>
    <phoneticPr fontId="1" type="noConversion"/>
  </si>
  <si>
    <t>Time display format is am/pm. But in ECO set time is still 08:00-17:00</t>
    <phoneticPr fontId="1" type="noConversion"/>
  </si>
  <si>
    <t>Volume units are L</t>
    <phoneticPr fontId="1" type="noConversion"/>
  </si>
  <si>
    <t>Remaing volume and warning volume in operator/Water system is still L and the counters in service</t>
    <phoneticPr fontId="1" type="noConversion"/>
  </si>
  <si>
    <t>According to the input rulers</t>
    <phoneticPr fontId="1" type="noConversion"/>
  </si>
  <si>
    <t>The date is set successfully. And it is the same format as that in UI settings.
If set is wrong, the input windows become red and can't set successfully.</t>
    <phoneticPr fontId="1" type="noConversion"/>
  </si>
  <si>
    <t>There're about 16 languages in the list.</t>
    <phoneticPr fontId="1" type="noConversion"/>
  </si>
  <si>
    <t>No touch the screen for the set screensaver delay time, the screensaver brightness is activate no matter in which mode.</t>
    <phoneticPr fontId="1" type="noConversion"/>
  </si>
  <si>
    <t xml:space="preserve">After the set delay time, screensaver brightness is activate. </t>
    <phoneticPr fontId="1" type="noConversion"/>
  </si>
  <si>
    <t>Restart machine</t>
    <phoneticPr fontId="1" type="noConversion"/>
  </si>
  <si>
    <t>The delay time is not changed.</t>
    <phoneticPr fontId="1" type="noConversion"/>
  </si>
  <si>
    <t>If it is in main screen, no touch the screen for the set screensaver delay time, there's a screensaver picture on.</t>
    <phoneticPr fontId="1" type="noConversion"/>
  </si>
  <si>
    <t>Press the screen, the screensaver mode waked up.</t>
    <phoneticPr fontId="1" type="noConversion"/>
  </si>
  <si>
    <t>No ECO mode</t>
    <phoneticPr fontId="1" type="noConversion"/>
  </si>
  <si>
    <t>Disable ECO mode</t>
    <phoneticPr fontId="1" type="noConversion"/>
  </si>
  <si>
    <t>The selected languages can't be changed. 
Can't selected the languages in the list and drag them. Added to selected language is not avaliable.</t>
    <phoneticPr fontId="1" type="noConversion"/>
  </si>
  <si>
    <t>When the time is up, 01:00 change to 02:00</t>
    <phoneticPr fontId="1" type="noConversion"/>
  </si>
  <si>
    <t>OK</t>
    <phoneticPr fontId="1" type="noConversion"/>
  </si>
  <si>
    <t>Enable
Start: Set March, week 1, Sunday,01:00
Adjust the time to 03/06/2022, 00:59</t>
    <phoneticPr fontId="1" type="noConversion"/>
  </si>
  <si>
    <t>NG</t>
    <phoneticPr fontId="1" type="noConversion"/>
  </si>
  <si>
    <t>Enable
End: Set October, week 4, Sunday,02:00
Adjust the time to 10/23/2022, 00:59</t>
    <phoneticPr fontId="1" type="noConversion"/>
  </si>
  <si>
    <t>When the time is up, 02:00 doesn't change to 01:00</t>
    <phoneticPr fontId="1" type="noConversion"/>
  </si>
  <si>
    <t>NA</t>
    <phoneticPr fontId="1" type="noConversion"/>
  </si>
  <si>
    <t>No payment kit</t>
    <phoneticPr fontId="1" type="noConversion"/>
  </si>
  <si>
    <t>Enable daylight saving</t>
    <phoneticPr fontId="1" type="noConversion"/>
  </si>
  <si>
    <t>Disabledaylight saving</t>
    <phoneticPr fontId="1" type="noConversion"/>
  </si>
  <si>
    <t xml:space="preserve">Can't set below month/weekly/day/hour </t>
    <phoneticPr fontId="1" type="noConversion"/>
  </si>
  <si>
    <t xml:space="preserve">Can set below month/weekly/day/hour </t>
    <phoneticPr fontId="1" type="noConversion"/>
  </si>
  <si>
    <t>Dispense coffee drink
Dispense water
Dispense cleaning</t>
    <phoneticPr fontId="1" type="noConversion"/>
  </si>
  <si>
    <t>Set 1L
Dispense drinks</t>
    <phoneticPr fontId="1" type="noConversion"/>
  </si>
  <si>
    <t>TBD</t>
    <phoneticPr fontId="1" type="noConversion"/>
  </si>
  <si>
    <t>The water volume of coffee drink and water counted. If free flow drink, counted the actual volume.
The water volume of cleaning not be counted.</t>
    <phoneticPr fontId="1" type="noConversion"/>
  </si>
  <si>
    <t>There's "error code 074: Watet filter needs to be replaced" in error list.
No warning on main screen. No block machine.</t>
    <phoneticPr fontId="1" type="noConversion"/>
  </si>
  <si>
    <t>1, Set button4 water free flow, no counter added
2, Set button3 water free flow, counter added according to water volume .</t>
    <phoneticPr fontId="1" type="noConversion"/>
  </si>
  <si>
    <t>Restart machine</t>
    <phoneticPr fontId="1" type="noConversion"/>
  </si>
  <si>
    <t>The remaining volume returns to last set after restart machine.</t>
    <phoneticPr fontId="1" type="noConversion"/>
  </si>
  <si>
    <t>Press reset button</t>
    <phoneticPr fontId="1" type="noConversion"/>
  </si>
  <si>
    <t xml:space="preserve">Counters are all deleted. </t>
    <phoneticPr fontId="1" type="noConversion"/>
  </si>
  <si>
    <t>Double check after restart machine</t>
    <phoneticPr fontId="1" type="noConversion"/>
  </si>
  <si>
    <t>Counters are all deleted included other menus.
(Press "Reset all counters" in the bottom of water menu, the counters of drink menus are also deleted.)</t>
    <phoneticPr fontId="1" type="noConversion"/>
  </si>
  <si>
    <t>After restore, the counters are all not changed.</t>
    <phoneticPr fontId="1" type="noConversion"/>
  </si>
  <si>
    <t>No descale function</t>
    <phoneticPr fontId="1" type="noConversion"/>
  </si>
  <si>
    <t>Check system info</t>
    <phoneticPr fontId="1" type="noConversion"/>
  </si>
  <si>
    <t>OK</t>
    <phoneticPr fontId="1" type="noConversion"/>
  </si>
  <si>
    <t>Upload starts and screen shows the upload progress. After about 50s, screen shows "upload successful!"
And the version shown in system info is OK</t>
    <phoneticPr fontId="1" type="noConversion"/>
  </si>
  <si>
    <t>Screen shows "No software found" and can't be updated</t>
    <phoneticPr fontId="1" type="noConversion"/>
  </si>
  <si>
    <t>Plug out the USB stick during uploading</t>
    <phoneticPr fontId="1" type="noConversion"/>
  </si>
  <si>
    <t>Not plug in an USB stick</t>
    <phoneticPr fontId="1" type="noConversion"/>
  </si>
  <si>
    <t>Screen shows "Upload unsuccessful."</t>
    <phoneticPr fontId="1" type="noConversion"/>
  </si>
  <si>
    <t>Plug in an USB stick with QntHmi.19188.2.0.188.jde file in QNT folder
2Go to service/SW Upload/GUI update
3Press start buttom</t>
    <phoneticPr fontId="1" type="noConversion"/>
  </si>
  <si>
    <t>1Plug in an USB stick with QntSat.0.0.3.24.jde file in QNT folder
2Go to service/SW Upload/LCB update
3Press start buttom</t>
    <phoneticPr fontId="1" type="noConversion"/>
  </si>
  <si>
    <t>Plug in USB stick and then plug out
Press start button</t>
    <phoneticPr fontId="1" type="noConversion"/>
  </si>
  <si>
    <t>TBD</t>
    <phoneticPr fontId="1" type="noConversion"/>
  </si>
  <si>
    <t>Upload starts. After about 90s, screen shows "Warning: Set and confirm the correct boiler configuration and power cycle the machine. If reoccurs please call for service."
And the version shown in system info is OK</t>
    <phoneticPr fontId="1" type="noConversion"/>
  </si>
  <si>
    <t>Update GUI
Go to service/power configuration</t>
    <phoneticPr fontId="1" type="noConversion"/>
  </si>
  <si>
    <t>After GUI updated, screen blocked by the warning: Set and confirm the correct boiler configuration and power cycle the machine. If reoccurs please call for service.
Go to service/Power configuration and press the button "Accept current power configuration", machine goes normally.</t>
    <phoneticPr fontId="1" type="noConversion"/>
  </si>
  <si>
    <t>Check the info</t>
    <phoneticPr fontId="1" type="noConversion"/>
  </si>
  <si>
    <t>The button can't be pressed.</t>
    <phoneticPr fontId="1" type="noConversion"/>
  </si>
  <si>
    <t>1Plug in an USB stick with rcp file in QNT folder.
2Upload recipe file
3Press the button "upload recipe file"</t>
    <phoneticPr fontId="1" type="noConversion"/>
  </si>
  <si>
    <t>"Upload successful" shows on screen immediently.
The version shown in system info is OK</t>
    <phoneticPr fontId="1" type="noConversion"/>
  </si>
  <si>
    <t>NG</t>
    <phoneticPr fontId="1" type="noConversion"/>
  </si>
  <si>
    <t>Display the hardware and software info of GUI and Satellite.
The info of GUI is not displayed completely.</t>
    <phoneticPr fontId="1" type="noConversion"/>
  </si>
  <si>
    <t>Screen shows "file system disconnected"</t>
    <phoneticPr fontId="1" type="noConversion"/>
  </si>
  <si>
    <t>NA</t>
    <phoneticPr fontId="1" type="noConversion"/>
  </si>
  <si>
    <t>Plug out the USB stick during GUI uploading
Plug out the USB stick during LCB uploading</t>
    <phoneticPr fontId="1" type="noConversion"/>
  </si>
  <si>
    <t>Screen shows "file system disconnected"
Screen shows "Upload unsuccessful."</t>
    <phoneticPr fontId="1" type="noConversion"/>
  </si>
  <si>
    <t>See above backup config</t>
    <phoneticPr fontId="1" type="noConversion"/>
  </si>
  <si>
    <t>Restore config</t>
    <phoneticPr fontId="1" type="noConversion"/>
  </si>
  <si>
    <t>19188.2.0.188</t>
    <phoneticPr fontId="1" type="noConversion"/>
  </si>
  <si>
    <t>0.5.7</t>
    <phoneticPr fontId="1" type="noConversion"/>
  </si>
  <si>
    <t>0.0.3.24</t>
    <phoneticPr fontId="1" type="noConversion"/>
  </si>
  <si>
    <t>enabled</t>
    <phoneticPr fontId="1" type="noConversion"/>
  </si>
  <si>
    <t>2.11</t>
    <phoneticPr fontId="1" type="noConversion"/>
  </si>
  <si>
    <t>Maintenance PIN</t>
    <phoneticPr fontId="1" type="noConversion"/>
  </si>
  <si>
    <t>High Flow Kit</t>
    <phoneticPr fontId="1" type="noConversion"/>
  </si>
  <si>
    <t>YES</t>
    <phoneticPr fontId="1" type="noConversion"/>
  </si>
  <si>
    <t>Dispense temperature</t>
    <phoneticPr fontId="1" type="noConversion"/>
  </si>
  <si>
    <t>During upgrading and downloading, press drink buttons</t>
    <phoneticPr fontId="1" type="noConversion"/>
  </si>
  <si>
    <t>No drink can be dispensed.</t>
    <phoneticPr fontId="1" type="noConversion"/>
  </si>
  <si>
    <t xml:space="preserve">Update FW </t>
    <phoneticPr fontId="1" type="noConversion"/>
  </si>
  <si>
    <t xml:space="preserve">Cooling system belongs to FW and can updated FW successfully </t>
    <phoneticPr fontId="1" type="noConversion"/>
  </si>
  <si>
    <t>No External modules</t>
    <phoneticPr fontId="1" type="noConversion"/>
  </si>
  <si>
    <t>Which parameter require to not be changed?</t>
    <phoneticPr fontId="1" type="noConversion"/>
  </si>
  <si>
    <t>Change parameter(boiler set) and then update GUI
Change parameter(boiler set) and then update LCB</t>
    <phoneticPr fontId="1" type="noConversion"/>
  </si>
  <si>
    <t>The same as that before updated</t>
    <phoneticPr fontId="1" type="noConversion"/>
  </si>
  <si>
    <t>Dispensing drinks</t>
    <phoneticPr fontId="1" type="noConversion"/>
  </si>
  <si>
    <t>No drink dispensing due to water heating but no warning</t>
    <phoneticPr fontId="1" type="noConversion"/>
  </si>
  <si>
    <t>Water volume becomes less and less due to inlet valve not opened but no warning</t>
    <phoneticPr fontId="1" type="noConversion"/>
  </si>
  <si>
    <t>No drink dispensing due to no coffee package but warning is "recipe error" in error list</t>
    <phoneticPr fontId="1" type="noConversion"/>
  </si>
  <si>
    <t>Set button 3 as water drink</t>
    <phoneticPr fontId="1" type="noConversion"/>
  </si>
  <si>
    <t xml:space="preserve">Water outlets from left bib. </t>
    <phoneticPr fontId="1" type="noConversion"/>
  </si>
  <si>
    <t>No "Caution hot liquids" warning when dispensing hot drinks.</t>
    <phoneticPr fontId="1" type="noConversion"/>
  </si>
  <si>
    <t>Black Coffee drink can be dispensed by using the right package</t>
    <phoneticPr fontId="1" type="noConversion"/>
  </si>
  <si>
    <t>升级GUI后，需要重新升级菜单</t>
    <phoneticPr fontId="1" type="noConversion"/>
  </si>
  <si>
    <t>No EVA-DTS KIT</t>
    <phoneticPr fontId="1" type="noConversion"/>
  </si>
  <si>
    <t>No RTD counter record</t>
    <phoneticPr fontId="1" type="noConversion"/>
  </si>
  <si>
    <t>No Ingredients counter</t>
    <phoneticPr fontId="1" type="noConversion"/>
  </si>
  <si>
    <t>Confirm with PSI</t>
    <phoneticPr fontId="1" type="noConversion"/>
  </si>
  <si>
    <t>File detials to confirm this issue</t>
    <phoneticPr fontId="1" type="noConversion"/>
  </si>
  <si>
    <t>File details</t>
    <phoneticPr fontId="1" type="noConversion"/>
  </si>
  <si>
    <t>Machine starts within 2s and after power on, drinks can be dispensed.</t>
    <phoneticPr fontId="1" type="noConversion"/>
  </si>
  <si>
    <t>Power on machine and dispense drinks</t>
    <phoneticPr fontId="1" type="noConversion"/>
  </si>
  <si>
    <t>PSI</t>
    <phoneticPr fontId="1" type="noConversion"/>
  </si>
  <si>
    <t>Enter home page, not so safe</t>
    <phoneticPr fontId="1" type="noConversion"/>
  </si>
  <si>
    <t>Have watch dog to protect the SW error.</t>
    <phoneticPr fontId="1" type="noConversion"/>
  </si>
  <si>
    <t>Modify SW not running correctly</t>
    <phoneticPr fontId="1" type="noConversion"/>
  </si>
  <si>
    <t>The versions are all correct</t>
    <phoneticPr fontId="1" type="noConversion"/>
  </si>
  <si>
    <t>Default is coffee. Select "tea" in the drop-down menu
Set button1 as tea</t>
    <phoneticPr fontId="1" type="noConversion"/>
  </si>
  <si>
    <t>Button 1 dispensed tea</t>
    <phoneticPr fontId="1" type="noConversion"/>
  </si>
  <si>
    <t xml:space="preserve">Default is regular. </t>
    <phoneticPr fontId="1" type="noConversion"/>
  </si>
  <si>
    <t>Default coffee blend drink can be dispensed.</t>
    <phoneticPr fontId="1" type="noConversion"/>
  </si>
  <si>
    <t>Set number</t>
    <phoneticPr fontId="1" type="noConversion"/>
  </si>
  <si>
    <t xml:space="preserve">Machine ID can be set at the first time, but input wrong can't be changed. </t>
    <phoneticPr fontId="1" type="noConversion"/>
  </si>
  <si>
    <t>Select machine type
Press "update machine"</t>
    <phoneticPr fontId="1" type="noConversion"/>
  </si>
  <si>
    <t>There's confirm update dialog and after press "confirm update", machine reboot and machine type changed.</t>
    <phoneticPr fontId="1" type="noConversion"/>
  </si>
  <si>
    <t>OK</t>
    <phoneticPr fontId="1" type="noConversion"/>
  </si>
  <si>
    <t>Test in water control
Set Water supply number: 0
Minimum flowrate to supply(ml/s): 70
Maximum flowrate to supply(ml/s): 70
Set request volume: 100
Flowrate(ml/s): 70
Press "Enable supply"</t>
    <phoneticPr fontId="1" type="noConversion"/>
  </si>
  <si>
    <t>The water volume is about 99.2ml</t>
    <phoneticPr fontId="1" type="noConversion"/>
  </si>
  <si>
    <t>Test in water control
Set Water supply number: 2
Minimum flowrate to supply(ml/s): 55
Maximum flowrate to supply(ml/s): 55
Set request volume: 100
Flowrate(ml/s): 55
Press "Enable supply"</t>
    <phoneticPr fontId="1" type="noConversion"/>
  </si>
  <si>
    <t>The water volume is about 106ml</t>
    <phoneticPr fontId="1" type="noConversion"/>
  </si>
  <si>
    <t>TBD</t>
    <phoneticPr fontId="1" type="noConversion"/>
  </si>
  <si>
    <t xml:space="preserve">Press "Return icon" on the top left corner </t>
    <phoneticPr fontId="1" type="noConversion"/>
  </si>
  <si>
    <t xml:space="preserve">Press "Home icon" on the top right corner </t>
    <phoneticPr fontId="1" type="noConversion"/>
  </si>
  <si>
    <t>Return to previous menu</t>
    <phoneticPr fontId="1" type="noConversion"/>
  </si>
  <si>
    <t>Goes to home page</t>
    <phoneticPr fontId="1" type="noConversion"/>
  </si>
  <si>
    <t>Go to Home page</t>
    <phoneticPr fontId="1" type="noConversion"/>
  </si>
  <si>
    <t>Q200 machine config</t>
    <phoneticPr fontId="1" type="noConversion"/>
  </si>
  <si>
    <t>High flow kit</t>
    <phoneticPr fontId="1" type="noConversion"/>
  </si>
  <si>
    <t>No Payment module</t>
    <phoneticPr fontId="1" type="noConversion"/>
  </si>
  <si>
    <t>No Connectivity module</t>
  </si>
  <si>
    <t>No Connectivity module</t>
    <phoneticPr fontId="1" type="noConversion"/>
  </si>
  <si>
    <t>Enable high flow kit
Press "update machine" button</t>
    <phoneticPr fontId="1" type="noConversion"/>
  </si>
  <si>
    <t>There's confirm update dialog and after press "confirm update", machine reboot and high flow kit avaliable. BIB configration changes to high flow mode.</t>
    <phoneticPr fontId="1" type="noConversion"/>
  </si>
  <si>
    <t>3, Sometimes the cleaning can't entered anymore even if the machine is standby a while.</t>
    <phoneticPr fontId="1" type="noConversion"/>
  </si>
  <si>
    <t>Test high flow function
Enable high flow option in Black coffee pot recipe</t>
    <phoneticPr fontId="1" type="noConversion"/>
  </si>
  <si>
    <t>The water volume and the dispensing time of high flow enable and disable is the same.</t>
    <phoneticPr fontId="1" type="noConversion"/>
  </si>
  <si>
    <t>Disable High flow kit, the option "High flow" in recipe will be grey, but after back into recipe, the option is disappeared.</t>
    <phoneticPr fontId="1" type="noConversion"/>
  </si>
  <si>
    <t>Disable High flow kit
check in recipe</t>
    <phoneticPr fontId="1" type="noConversion"/>
  </si>
  <si>
    <t>Enable Driptray detection
Take away driptray</t>
    <phoneticPr fontId="1" type="noConversion"/>
  </si>
  <si>
    <t>Enable Driptray detection
Put full of water</t>
    <phoneticPr fontId="1" type="noConversion"/>
  </si>
  <si>
    <t>The status in develop/driptray control is "Is present: Yes" and "Error status: 2". Drinks still can be dispensed. What's the function?</t>
    <phoneticPr fontId="1" type="noConversion"/>
  </si>
  <si>
    <t>The status in develop/driptray control is "Is present: No" and "Error status: 0".  Drinks still can be dispensed. What's the function?</t>
    <phoneticPr fontId="1" type="noConversion"/>
  </si>
  <si>
    <t>Change the kit yes or no, and press "update machine" button</t>
    <phoneticPr fontId="1" type="noConversion"/>
  </si>
  <si>
    <t>There's confirm update dialog and after press "confirm update", machine reboot and the changeable kit is availiable.</t>
    <phoneticPr fontId="1" type="noConversion"/>
  </si>
  <si>
    <t>Set ON</t>
    <phoneticPr fontId="1" type="noConversion"/>
  </si>
  <si>
    <t>Set OFF</t>
    <phoneticPr fontId="1" type="noConversion"/>
  </si>
  <si>
    <t>"is active" in info changes to No immediently.</t>
    <phoneticPr fontId="1" type="noConversion"/>
  </si>
  <si>
    <t>NG</t>
    <phoneticPr fontId="1" type="noConversion"/>
  </si>
  <si>
    <t>"is active" in info changes to Yes immediently. Not wait for the min off time.</t>
    <phoneticPr fontId="1" type="noConversion"/>
  </si>
  <si>
    <t>The fridge is broken but the error status is still 0. After restart machine, the status changed to 1.</t>
    <phoneticPr fontId="1" type="noConversion"/>
  </si>
  <si>
    <t>Enable Driptray detection kit
Take away driptray</t>
    <phoneticPr fontId="1" type="noConversion"/>
  </si>
  <si>
    <t>No block machine and can dispensing drinks. Error status displays 0.</t>
    <phoneticPr fontId="1" type="noConversion"/>
  </si>
  <si>
    <t>Enable Driptray full detection kit
Add full water to driptray</t>
    <phoneticPr fontId="1" type="noConversion"/>
  </si>
  <si>
    <t>Info/Is Present</t>
    <phoneticPr fontId="1" type="noConversion"/>
  </si>
  <si>
    <t>Please plug in an USB stick that is empty</t>
    <phoneticPr fontId="1" type="noConversion"/>
  </si>
  <si>
    <t>Contains a QuantumConfig.dat file for the restore</t>
    <phoneticPr fontId="1" type="noConversion"/>
  </si>
  <si>
    <t>Driptray not in place or
Driptray full water
Dispense drinks</t>
    <phoneticPr fontId="1" type="noConversion"/>
  </si>
  <si>
    <t>Drinks can be dispensed</t>
    <phoneticPr fontId="1" type="noConversion"/>
  </si>
  <si>
    <t>Take away driptray</t>
    <phoneticPr fontId="1" type="noConversion"/>
  </si>
  <si>
    <t xml:space="preserve">No error shown </t>
    <phoneticPr fontId="1" type="noConversion"/>
  </si>
  <si>
    <t>Select hot</t>
    <phoneticPr fontId="1" type="noConversion"/>
  </si>
  <si>
    <t>Select cold</t>
    <phoneticPr fontId="1" type="noConversion"/>
  </si>
  <si>
    <t>The cold coffee kit is disabled, "cold" can be selected.</t>
    <phoneticPr fontId="1" type="noConversion"/>
  </si>
  <si>
    <t>Select 3
Set volume 100ml, flowrate 70
Press "Enable supply"</t>
    <phoneticPr fontId="1" type="noConversion"/>
  </si>
  <si>
    <t>No water outlet</t>
    <phoneticPr fontId="1" type="noConversion"/>
  </si>
  <si>
    <t>Select 1
Set volume 100ml, flowrate 70
Press "Enable supply"</t>
    <phoneticPr fontId="1" type="noConversion"/>
  </si>
  <si>
    <t>Select 0
Set volume 100ml, flowrate 70
Press "Enable supply"</t>
    <phoneticPr fontId="1" type="noConversion"/>
  </si>
  <si>
    <t>Select 2
Set volume 100ml, flowrate 55
Press "Enable supply"</t>
    <phoneticPr fontId="1" type="noConversion"/>
  </si>
  <si>
    <t>Right bib outlet hot water</t>
    <phoneticPr fontId="1" type="noConversion"/>
  </si>
  <si>
    <t>Left bib outlet hot water</t>
    <phoneticPr fontId="1" type="noConversion"/>
  </si>
  <si>
    <t>Outlet water is hot</t>
    <phoneticPr fontId="1" type="noConversion"/>
  </si>
  <si>
    <t>220V</t>
    <phoneticPr fontId="1" type="noConversion"/>
  </si>
  <si>
    <t>Not placed</t>
    <phoneticPr fontId="1" type="noConversion"/>
  </si>
  <si>
    <t>The same with the machine config</t>
    <phoneticPr fontId="1" type="noConversion"/>
  </si>
  <si>
    <t>no mixer</t>
    <phoneticPr fontId="1" type="noConversion"/>
  </si>
  <si>
    <t>no outlet valve</t>
    <phoneticPr fontId="1" type="noConversion"/>
  </si>
  <si>
    <t>no blender</t>
    <phoneticPr fontId="1" type="noConversion"/>
  </si>
  <si>
    <t>placed</t>
    <phoneticPr fontId="1" type="noConversion"/>
  </si>
  <si>
    <t>Check Q100 machine config</t>
    <phoneticPr fontId="1" type="noConversion"/>
  </si>
  <si>
    <t>Select bib number 0</t>
    <phoneticPr fontId="1" type="noConversion"/>
  </si>
  <si>
    <t>Set Fridge control mode: ON</t>
    <phoneticPr fontId="1" type="noConversion"/>
  </si>
  <si>
    <t>Item 13: 1</t>
    <phoneticPr fontId="1" type="noConversion"/>
  </si>
  <si>
    <t>Item 14: 1</t>
    <phoneticPr fontId="1" type="noConversion"/>
  </si>
  <si>
    <t>Set Fridge control mode: OFF</t>
    <phoneticPr fontId="1" type="noConversion"/>
  </si>
  <si>
    <t>Item 13: 0</t>
    <phoneticPr fontId="1" type="noConversion"/>
  </si>
  <si>
    <t>Item 14: 0</t>
    <phoneticPr fontId="1" type="noConversion"/>
  </si>
  <si>
    <t>无故上水位无水，报boiler refilling error，重启进水</t>
    <phoneticPr fontId="1" type="noConversion"/>
  </si>
  <si>
    <t>Less water volume due to high water level no water, there's "boiler refilling error" in error list</t>
    <phoneticPr fontId="1" type="noConversion"/>
  </si>
  <si>
    <r>
      <t xml:space="preserve">
A rcp file exported to the </t>
    </r>
    <r>
      <rPr>
        <b/>
        <sz val="14"/>
        <color theme="1"/>
        <rFont val="Microsoft YaHei UI"/>
        <family val="2"/>
        <charset val="134"/>
      </rPr>
      <t xml:space="preserve">subdirectory. </t>
    </r>
    <phoneticPr fontId="1" type="noConversion"/>
  </si>
  <si>
    <t xml:space="preserve">A rcp file exported to the subdirectory. </t>
    <phoneticPr fontId="1" type="noConversion"/>
  </si>
  <si>
    <t>Configuration backuped in USB stick with QNT folder</t>
    <phoneticPr fontId="1" type="noConversion"/>
  </si>
  <si>
    <t>Which parameters require to not be changed when restore config to machine?</t>
    <phoneticPr fontId="1" type="noConversion"/>
  </si>
  <si>
    <t>Request to backup counters, but counters can't be restored to machine, to check the backup counters, we need the tool to check the backup file.</t>
    <phoneticPr fontId="1" type="noConversion"/>
  </si>
  <si>
    <t>We need the detailed file to check the data storage when power down.</t>
    <phoneticPr fontId="1" type="noConversion"/>
  </si>
  <si>
    <t>Press the pot icon, screen shows cup drink.</t>
    <phoneticPr fontId="1" type="noConversion"/>
  </si>
  <si>
    <t>Press the cup icon, screen shows pot drink.</t>
    <phoneticPr fontId="1" type="noConversion"/>
  </si>
  <si>
    <t>To the icon on the top left corner on pot drink screen. The icon is no function, it is always displaying 0 and a bent arrow.</t>
    <phoneticPr fontId="1" type="noConversion"/>
  </si>
  <si>
    <t>Press the service icon on the right top corner on the language selection page, it can enter home page, not so safe</t>
    <phoneticPr fontId="1" type="noConversion"/>
  </si>
  <si>
    <t>No drink dispensing due to water heating but no warning</t>
    <phoneticPr fontId="1" type="noConversion"/>
  </si>
  <si>
    <t>Water volume becomes less and less due to inlet valve not opened but no warning</t>
    <phoneticPr fontId="1" type="noConversion"/>
  </si>
  <si>
    <t>No drink dispensing due to no coffee package but warning is "recipe error" in error list</t>
    <phoneticPr fontId="1" type="noConversion"/>
  </si>
  <si>
    <t>Less water volume due to high water level no water, there's "boiler refilling error" in error list</t>
    <phoneticPr fontId="1" type="noConversion"/>
  </si>
  <si>
    <t>No afterflush after an aborted drink</t>
    <phoneticPr fontId="1" type="noConversion"/>
  </si>
  <si>
    <t>升级完GUI后，boiler温度设置会变成默认值，但其他不会，包括水箱温度锁定温度</t>
    <phoneticPr fontId="1" type="noConversion"/>
  </si>
  <si>
    <t>No this part, but there's the set.</t>
    <phoneticPr fontId="1" type="noConversion"/>
  </si>
  <si>
    <t>There're only two bibs on machine but there're four selections.</t>
    <phoneticPr fontId="1" type="noConversion"/>
  </si>
  <si>
    <t>no switch over function</t>
    <phoneticPr fontId="1" type="noConversion"/>
  </si>
  <si>
    <t>Set bib 0 and put the coffee package to bib 1
Switch over bib number: 1</t>
    <phoneticPr fontId="1" type="noConversion"/>
  </si>
  <si>
    <t>In active: No; Error status: 32</t>
    <phoneticPr fontId="1" type="noConversion"/>
  </si>
  <si>
    <t>有时叫有时不叫，有时设置菜单也叫，有时system boot记入error list，有时不计入，有时开机有很多个报错，有时没有；有时机器莫名叫</t>
    <phoneticPr fontId="1" type="noConversion"/>
  </si>
  <si>
    <t>SRQ-1632/2119</t>
    <phoneticPr fontId="1" type="noConversion"/>
  </si>
  <si>
    <t>SQR-0881</t>
    <phoneticPr fontId="1" type="noConversion"/>
  </si>
  <si>
    <t>SQR-0882</t>
    <phoneticPr fontId="1" type="noConversion"/>
  </si>
  <si>
    <t>SQR-0878</t>
    <phoneticPr fontId="1" type="noConversion"/>
  </si>
  <si>
    <t>SQR-0840</t>
    <phoneticPr fontId="1" type="noConversion"/>
  </si>
  <si>
    <t>SQR-0469</t>
    <phoneticPr fontId="1" type="noConversion"/>
  </si>
  <si>
    <t>SQR-0486</t>
    <phoneticPr fontId="1" type="noConversion"/>
  </si>
  <si>
    <t>SQR-1665</t>
    <phoneticPr fontId="1" type="noConversion"/>
  </si>
  <si>
    <t>SQR-1664</t>
    <phoneticPr fontId="1" type="noConversion"/>
  </si>
  <si>
    <t>SQR-0456</t>
    <phoneticPr fontId="1" type="noConversion"/>
  </si>
  <si>
    <t>SRQ-2241</t>
    <phoneticPr fontId="1" type="noConversion"/>
  </si>
  <si>
    <t>SRQ-2179</t>
    <phoneticPr fontId="1" type="noConversion"/>
  </si>
  <si>
    <t>SRQ-1826</t>
    <phoneticPr fontId="1" type="noConversion"/>
  </si>
  <si>
    <t>SRQ-2261</t>
    <phoneticPr fontId="1" type="noConversion"/>
  </si>
  <si>
    <t>SRQ-2270</t>
    <phoneticPr fontId="1" type="noConversion"/>
  </si>
  <si>
    <t>SRQ-2229</t>
    <phoneticPr fontId="1" type="noConversion"/>
  </si>
  <si>
    <t>SRQ-2230</t>
    <phoneticPr fontId="1" type="noConversion"/>
  </si>
  <si>
    <t>SRQ-2231</t>
    <phoneticPr fontId="1" type="noConversion"/>
  </si>
  <si>
    <t>SRQ-1717</t>
    <phoneticPr fontId="1" type="noConversion"/>
  </si>
  <si>
    <t>SRQ-0922</t>
    <phoneticPr fontId="1" type="noConversion"/>
  </si>
  <si>
    <t>SRQ-1719</t>
    <phoneticPr fontId="1" type="noConversion"/>
  </si>
  <si>
    <t>SRQ-0923</t>
    <phoneticPr fontId="1" type="noConversion"/>
  </si>
  <si>
    <t>SRQ-0921</t>
    <phoneticPr fontId="1" type="noConversion"/>
  </si>
  <si>
    <t>SRQ-1718</t>
    <phoneticPr fontId="1" type="noConversion"/>
  </si>
  <si>
    <t>SRQ-1683</t>
    <phoneticPr fontId="1" type="noConversion"/>
  </si>
  <si>
    <t>SRQ-1671</t>
    <phoneticPr fontId="1" type="noConversion"/>
  </si>
  <si>
    <t>SRQ-2084</t>
    <phoneticPr fontId="1" type="noConversion"/>
  </si>
  <si>
    <t>SRQ-1467</t>
    <phoneticPr fontId="1" type="noConversion"/>
  </si>
  <si>
    <t>SRQ-2200</t>
    <phoneticPr fontId="1" type="noConversion"/>
  </si>
  <si>
    <t>SRQ-2199</t>
    <phoneticPr fontId="1" type="noConversion"/>
  </si>
  <si>
    <t>SRQ-1538</t>
    <phoneticPr fontId="1" type="noConversion"/>
  </si>
  <si>
    <t>SRQ-1678</t>
    <phoneticPr fontId="1" type="noConversion"/>
  </si>
  <si>
    <t>SRQ-1760</t>
    <phoneticPr fontId="1" type="noConversion"/>
  </si>
  <si>
    <t>SRQ-1937</t>
    <phoneticPr fontId="1" type="noConversion"/>
  </si>
  <si>
    <t>SRQ-1392</t>
    <phoneticPr fontId="1" type="noConversion"/>
  </si>
  <si>
    <t>SRQ-1520</t>
    <phoneticPr fontId="1" type="noConversion"/>
  </si>
  <si>
    <t>SR</t>
  </si>
  <si>
    <t>SR</t>
    <phoneticPr fontId="1" type="noConversion"/>
  </si>
  <si>
    <t>Enable switch</t>
    <phoneticPr fontId="1" type="noConversion"/>
  </si>
  <si>
    <t>Can't enable payment mode setting in operator/payment</t>
    <phoneticPr fontId="1" type="noConversion"/>
  </si>
  <si>
    <t>Can't enable lock mode parameter setting in operator/payment, but can enable lockable mode</t>
    <phoneticPr fontId="1" type="noConversion"/>
  </si>
  <si>
    <t>TBD</t>
    <phoneticPr fontId="1" type="noConversion"/>
  </si>
  <si>
    <t>OK</t>
    <phoneticPr fontId="1" type="noConversion"/>
  </si>
  <si>
    <t>Can't enable currency setting in operator/payment</t>
    <phoneticPr fontId="1" type="noConversion"/>
  </si>
  <si>
    <t>Can't set drink price in operator/payment</t>
    <phoneticPr fontId="1" type="noConversion"/>
  </si>
  <si>
    <t>Can't set cleaning in operator/Cleaning scheduler</t>
    <phoneticPr fontId="1" type="noConversion"/>
  </si>
  <si>
    <t>The min value set is 6, actual measured small pot about 560ml
Actual measured menium pot about 930ml
Actual measured large pot about 1395ml
Actual measured max free flow about 2100</t>
    <phoneticPr fontId="1" type="noConversion"/>
  </si>
  <si>
    <t>Set small pot volume 6 cups
Set medium pot volume 10 cups
Set large pot volume 15 cups
Set cup volume 100ml
Set cup volume for free flow 150ml</t>
    <phoneticPr fontId="1" type="noConversion"/>
  </si>
  <si>
    <t>Set small water volume 100ml 
Set medium water volume 150ml
Set large water volume 200ml</t>
    <phoneticPr fontId="1" type="noConversion"/>
  </si>
  <si>
    <t>Actual measured small water about 101.4ml
Actual measured menium water about 152.1ml
Actual measured large water about 201.8ml</t>
    <phoneticPr fontId="1" type="noConversion"/>
  </si>
  <si>
    <t>Set small water volume 100ml 
Set medium water volume 200ml
Set large water volume 300ml
Set Ingredient ratio all 1:20
Press reset defaults</t>
    <phoneticPr fontId="1" type="noConversion"/>
  </si>
  <si>
    <t>Power on</t>
    <phoneticPr fontId="1" type="noConversion"/>
  </si>
  <si>
    <t>NG</t>
    <phoneticPr fontId="1" type="noConversion"/>
  </si>
  <si>
    <t xml:space="preserve">system booted occurred, but booted belongs error? </t>
    <phoneticPr fontId="1" type="noConversion"/>
  </si>
  <si>
    <t>Errors will auto added in error list. Sometime no warning. And you don't know why the warning is added.</t>
    <phoneticPr fontId="1" type="noConversion"/>
  </si>
  <si>
    <t>Clear log</t>
    <phoneticPr fontId="1" type="noConversion"/>
  </si>
  <si>
    <t>Change error list page</t>
    <phoneticPr fontId="1" type="noConversion"/>
  </si>
  <si>
    <t>Press first/prev/next/last can exchange the error list page</t>
    <phoneticPr fontId="1" type="noConversion"/>
  </si>
  <si>
    <t>Export log</t>
    <phoneticPr fontId="1" type="noConversion"/>
  </si>
  <si>
    <t>The button is grey, no function</t>
    <phoneticPr fontId="1" type="noConversion"/>
  </si>
  <si>
    <t>Press clear button, all error cleared.</t>
    <phoneticPr fontId="1" type="noConversion"/>
  </si>
  <si>
    <t>No error number
There're 10errors per page and when it is full, now there're 13pages.</t>
    <phoneticPr fontId="1" type="noConversion"/>
  </si>
  <si>
    <t>When it is full? Now there're 130 errors in.
Please list the messages which are no errors</t>
    <phoneticPr fontId="1" type="noConversion"/>
  </si>
  <si>
    <t>No filter function</t>
    <phoneticPr fontId="1" type="noConversion"/>
  </si>
  <si>
    <t>NA</t>
    <phoneticPr fontId="1" type="noConversion"/>
  </si>
  <si>
    <t>No EVA-DTS kit</t>
    <phoneticPr fontId="1" type="noConversion"/>
  </si>
  <si>
    <t>No authentication level</t>
    <phoneticPr fontId="1" type="noConversion"/>
  </si>
  <si>
    <t>Enable the switch</t>
    <phoneticPr fontId="1" type="noConversion"/>
  </si>
  <si>
    <t>This operation leads to no longer being able to access the service menu without the USB key. As so far, there's no SERVICE key.</t>
    <phoneticPr fontId="1" type="noConversion"/>
  </si>
  <si>
    <t>Enable the switch
Disable the switch</t>
    <phoneticPr fontId="1" type="noConversion"/>
  </si>
  <si>
    <t>The default volume shows on screen</t>
    <phoneticPr fontId="1" type="noConversion"/>
  </si>
  <si>
    <t>Enable Strength Editing on Screen</t>
    <phoneticPr fontId="1" type="noConversion"/>
  </si>
  <si>
    <t>Select default volume</t>
    <phoneticPr fontId="1" type="noConversion"/>
  </si>
  <si>
    <t>Cold water kit on
Select hot, cold</t>
    <phoneticPr fontId="1" type="noConversion"/>
  </si>
  <si>
    <t>No cold kit, disable</t>
    <phoneticPr fontId="1" type="noConversion"/>
  </si>
  <si>
    <t>Can select volume on screen
Volume selection not shown on screen and can't change.</t>
    <phoneticPr fontId="1" type="noConversion"/>
  </si>
  <si>
    <t>Can select strength on screen
Strength selection not shown on screen and can't change.</t>
    <phoneticPr fontId="1" type="noConversion"/>
  </si>
  <si>
    <t>Shows the pot counter icon, but no counter function</t>
    <phoneticPr fontId="1" type="noConversion"/>
  </si>
  <si>
    <t>Pot counter</t>
    <phoneticPr fontId="1" type="noConversion"/>
  </si>
  <si>
    <t>Shows the actual boiler temperature</t>
    <phoneticPr fontId="1" type="noConversion"/>
  </si>
  <si>
    <t>Dispensing temperature</t>
    <phoneticPr fontId="1" type="noConversion"/>
  </si>
  <si>
    <t>Flushing temperature</t>
    <phoneticPr fontId="1" type="noConversion"/>
  </si>
  <si>
    <t>Default 96.5</t>
    <phoneticPr fontId="1" type="noConversion"/>
  </si>
  <si>
    <t>When dispensing drink, the outlet temperature is about 93.6C</t>
    <phoneticPr fontId="1" type="noConversion"/>
  </si>
  <si>
    <t>Default 96.5
Do flushing</t>
    <phoneticPr fontId="1" type="noConversion"/>
  </si>
  <si>
    <t>Until the temperature is up to the set point, flushing can be doing.
The outlet temperature is about 92.9C</t>
    <phoneticPr fontId="1" type="noConversion"/>
  </si>
  <si>
    <t xml:space="preserve">Set the temperature </t>
    <phoneticPr fontId="1" type="noConversion"/>
  </si>
  <si>
    <t>When boiler temperature is less than block temperature, dispensing blocked.</t>
    <phoneticPr fontId="1" type="noConversion"/>
  </si>
  <si>
    <t>To be test</t>
    <phoneticPr fontId="1" type="noConversion"/>
  </si>
  <si>
    <t>Set the temperature and enter ECO mode</t>
    <phoneticPr fontId="1" type="noConversion"/>
  </si>
  <si>
    <t>The heating status is the same</t>
    <phoneticPr fontId="1" type="noConversion"/>
  </si>
  <si>
    <t>Heating is on mode at first and when the temperature difference is about 5C, the heating is on and off mode.</t>
    <phoneticPr fontId="1" type="noConversion"/>
  </si>
  <si>
    <t>Boiler tests</t>
    <phoneticPr fontId="1" type="noConversion"/>
  </si>
  <si>
    <t>Button tests</t>
    <phoneticPr fontId="1" type="noConversion"/>
  </si>
  <si>
    <t>Fridge tests</t>
    <phoneticPr fontId="1" type="noConversion"/>
  </si>
  <si>
    <t>Mixer tests</t>
    <phoneticPr fontId="1" type="noConversion"/>
  </si>
  <si>
    <t>Valve tests</t>
    <phoneticPr fontId="1" type="noConversion"/>
  </si>
  <si>
    <t>Bib tests</t>
    <phoneticPr fontId="1" type="noConversion"/>
  </si>
  <si>
    <t>Commchecks</t>
    <phoneticPr fontId="1" type="noConversion"/>
  </si>
  <si>
    <t>Drip tray tests</t>
    <phoneticPr fontId="1" type="noConversion"/>
  </si>
  <si>
    <t>Press the buttons</t>
    <phoneticPr fontId="1" type="noConversion"/>
  </si>
  <si>
    <t>when press the buttons, the corresponding icon changes black</t>
    <phoneticPr fontId="1" type="noConversion"/>
  </si>
  <si>
    <t>Press on
Press off</t>
    <phoneticPr fontId="1" type="noConversion"/>
  </si>
  <si>
    <t>press on, fridge powers on immediately
Press off, fridge powers down immediately</t>
    <phoneticPr fontId="1" type="noConversion"/>
  </si>
  <si>
    <t>No this part, no action</t>
    <phoneticPr fontId="1" type="noConversion"/>
  </si>
  <si>
    <t>press on, heating powers on immediately
Press off, heating powers off immediately. And heating is not on before press on.</t>
    <phoneticPr fontId="1" type="noConversion"/>
  </si>
  <si>
    <t>Press valves</t>
    <phoneticPr fontId="1" type="noConversion"/>
  </si>
  <si>
    <t>There's hot water outlet.</t>
    <phoneticPr fontId="1" type="noConversion"/>
  </si>
  <si>
    <t>Status check
Set volume: 10unit dose
Set Flowrate:10 unit dose/10s</t>
    <phoneticPr fontId="1" type="noConversion"/>
  </si>
  <si>
    <t>Status OK
Enable bib</t>
    <phoneticPr fontId="1" type="noConversion"/>
  </si>
  <si>
    <t>Board status check</t>
    <phoneticPr fontId="1" type="noConversion"/>
  </si>
  <si>
    <t xml:space="preserve">Machine has these boards? 
</t>
    <phoneticPr fontId="1" type="noConversion"/>
  </si>
  <si>
    <t>1, Driptray detection kit: no
    Driptray full detection kit: no
    Take away driptray
    Full water
2, Driptray detection kit: yes
    Driptray full detection kit: yes
    Take away driptray
    Full water</t>
    <phoneticPr fontId="1" type="noConversion"/>
  </si>
  <si>
    <t>1,Drip tray: Present---not present, status OK
2,Drip tray: Present---not present, status OK
   Drip traylevel:  Full---not full, status OK</t>
    <phoneticPr fontId="1" type="noConversion"/>
  </si>
  <si>
    <t>No block machine and can dispensing drinks. Error status displays 2. There's error "Driptray full" in error list.</t>
    <phoneticPr fontId="1" type="noConversion"/>
  </si>
  <si>
    <t xml:space="preserve">Machine will be blocked by water heating, 
Machine will be blocked by boiler refilling error
Machine will be blocked by boiler severe leak
</t>
    <phoneticPr fontId="1" type="noConversion"/>
  </si>
  <si>
    <t>hight level water AD value</t>
    <phoneticPr fontId="1" type="noConversion"/>
  </si>
  <si>
    <t>low  level water AD value</t>
    <phoneticPr fontId="1" type="noConversion"/>
  </si>
  <si>
    <t>B2 left sensor AD</t>
    <phoneticPr fontId="1" type="noConversion"/>
  </si>
  <si>
    <t>B2 right sensor AD</t>
    <phoneticPr fontId="1" type="noConversion"/>
  </si>
  <si>
    <t>level scan cycle</t>
    <phoneticPr fontId="1" type="noConversion"/>
  </si>
  <si>
    <t>detect mix_outlet_timeout</t>
    <phoneticPr fontId="1" type="noConversion"/>
  </si>
  <si>
    <t>mixer_bowl_placed</t>
    <phoneticPr fontId="1" type="noConversion"/>
  </si>
  <si>
    <t>mixer_outlet_placed_tmp</t>
    <phoneticPr fontId="1" type="noConversion"/>
  </si>
  <si>
    <t>power on time</t>
    <phoneticPr fontId="1" type="noConversion"/>
  </si>
  <si>
    <t>current AC voltage</t>
    <phoneticPr fontId="1" type="noConversion"/>
  </si>
  <si>
    <t>timer for filling</t>
    <phoneticPr fontId="1" type="noConversion"/>
  </si>
  <si>
    <t>BOILER_ERR_REG</t>
    <phoneticPr fontId="1" type="noConversion"/>
  </si>
  <si>
    <t>refrigerator_Setting.Target_temper;</t>
    <phoneticPr fontId="1" type="noConversion"/>
  </si>
  <si>
    <t>ref_state</t>
    <phoneticPr fontId="1" type="noConversion"/>
  </si>
  <si>
    <t>Compress_Control_last</t>
    <phoneticPr fontId="1" type="noConversion"/>
  </si>
  <si>
    <t>B2 left current</t>
    <phoneticPr fontId="1" type="noConversion"/>
  </si>
  <si>
    <t>B2 right current</t>
    <phoneticPr fontId="1" type="noConversion"/>
  </si>
  <si>
    <t>set current</t>
    <phoneticPr fontId="1" type="noConversion"/>
  </si>
  <si>
    <t>Default 1.1
Set 5</t>
    <phoneticPr fontId="1" type="noConversion"/>
  </si>
  <si>
    <t>The temperature is always beside the set point.</t>
    <phoneticPr fontId="1" type="noConversion"/>
  </si>
  <si>
    <t>Set 3
Set -3</t>
    <phoneticPr fontId="1" type="noConversion"/>
  </si>
  <si>
    <t>The actual dispensing temperature shows 3 degrees more
The boiler temperature shows 3 degrees less, the dispensing temp is higer, but no heating.</t>
    <phoneticPr fontId="1" type="noConversion"/>
  </si>
  <si>
    <t>When the temperature is less than the blocking temp, drinks can't be dispensed anymore.</t>
    <phoneticPr fontId="1" type="noConversion"/>
  </si>
  <si>
    <t xml:space="preserve">Set the temperature </t>
    <phoneticPr fontId="1" type="noConversion"/>
  </si>
  <si>
    <t xml:space="preserve">When the temperature is less than the set temp, flushing needs to wait to reach the temp. </t>
    <phoneticPr fontId="1" type="noConversion"/>
  </si>
  <si>
    <t>Enable the button
Disable the button</t>
    <phoneticPr fontId="1" type="noConversion"/>
  </si>
  <si>
    <t>Drinks can be dispensed by pressing the button
Drinks can't be dispensed by pressing the button</t>
    <phoneticPr fontId="1" type="noConversion"/>
  </si>
  <si>
    <t>Button</t>
    <phoneticPr fontId="1" type="noConversion"/>
  </si>
  <si>
    <t>Select the recipe</t>
    <phoneticPr fontId="1" type="noConversion"/>
  </si>
  <si>
    <t>The list has the extra recipe in, eg. Coffee mixed blend not for Q100.</t>
    <phoneticPr fontId="1" type="noConversion"/>
  </si>
  <si>
    <t>Select cup,pot, free flow</t>
    <phoneticPr fontId="1" type="noConversion"/>
  </si>
  <si>
    <t>To be test</t>
    <phoneticPr fontId="1" type="noConversion"/>
  </si>
  <si>
    <t>The status is OK</t>
    <phoneticPr fontId="1" type="noConversion"/>
  </si>
  <si>
    <t>shows the fridge</t>
    <phoneticPr fontId="1" type="noConversion"/>
  </si>
  <si>
    <t>check if the added counters is correct or not</t>
    <phoneticPr fontId="1" type="noConversion"/>
  </si>
  <si>
    <t>Has the water filter warning function</t>
    <phoneticPr fontId="1" type="noConversion"/>
  </si>
  <si>
    <t>The counter is correct</t>
    <phoneticPr fontId="1" type="noConversion"/>
  </si>
  <si>
    <t>1, The number can be set all kinds of charater.
2, The number has no limitation
3, The info in maintenance is the same as the set. But the set is not shown, it's null.</t>
    <phoneticPr fontId="1" type="noConversion"/>
  </si>
  <si>
    <t>Enable USB only</t>
    <phoneticPr fontId="1" type="noConversion"/>
  </si>
  <si>
    <t>No USB key, and after enable USB only, we can't enter Operator mode.</t>
    <phoneticPr fontId="1" type="noConversion"/>
  </si>
  <si>
    <t>Set the pin code</t>
    <phoneticPr fontId="1" type="noConversion"/>
  </si>
  <si>
    <t>The number can display 20 characters.</t>
    <phoneticPr fontId="1" type="noConversion"/>
  </si>
  <si>
    <t xml:space="preserve">The number can display 20 characters. </t>
    <phoneticPr fontId="1" type="noConversion"/>
  </si>
  <si>
    <t>After first set, the lock is always on when from user to operator.
Input pin, enter operator menu and maintenance.</t>
    <phoneticPr fontId="1" type="noConversion"/>
  </si>
  <si>
    <t>After first set, the lock is always on when from user to service.
Input pin, enter service menu, operator menu and maintenance menu.</t>
    <phoneticPr fontId="1" type="noConversion"/>
  </si>
  <si>
    <t>Flushing temperature not reached, screen shows "Wait….."
When flushing temperature is up, flushing starts. Flushing (3xshots of 100ml per outlet), total volume about: 620ml</t>
    <phoneticPr fontId="1" type="noConversion"/>
  </si>
  <si>
    <t>Dispensing drinks</t>
    <phoneticPr fontId="1" type="noConversion"/>
  </si>
  <si>
    <t>Before dispensing, it shows Full. After dispensing, it shows Filling</t>
    <phoneticPr fontId="1" type="noConversion"/>
  </si>
  <si>
    <t>Machine power on and there're some errors added in error list. And the errors are not the same when duplicate power on.</t>
    <phoneticPr fontId="1" type="noConversion"/>
  </si>
  <si>
    <t xml:space="preserve">When power on, so many errors occurred. And the errors are not the same when duplicate power on. </t>
    <phoneticPr fontId="1" type="noConversion"/>
  </si>
  <si>
    <t>Power on machine</t>
    <phoneticPr fontId="1" type="noConversion"/>
  </si>
  <si>
    <t>Set the temperature 
Select One cup mode</t>
    <phoneticPr fontId="1" type="noConversion"/>
  </si>
  <si>
    <t>Set the temperature 
Select ECO mode</t>
    <phoneticPr fontId="1" type="noConversion"/>
  </si>
  <si>
    <t>Check the status</t>
    <phoneticPr fontId="1" type="noConversion"/>
  </si>
  <si>
    <t>No change the parameters, but has the error status
What happened and what's the meaning?</t>
    <phoneticPr fontId="1" type="noConversion"/>
  </si>
  <si>
    <t>No operator, what's happened.</t>
    <phoneticPr fontId="1" type="noConversion"/>
  </si>
  <si>
    <t xml:space="preserve">No Amperemeter </t>
    <phoneticPr fontId="1" type="noConversion"/>
  </si>
  <si>
    <t>water heating and up to the set point</t>
    <phoneticPr fontId="1" type="noConversion"/>
  </si>
  <si>
    <t>Heating stopped until the boiler is reached "the dispensing temperature". "Actual dispensing temperature" is closer to the set temperature. But the "Actual low boiler temperature" is closer the set temperature.</t>
    <phoneticPr fontId="1" type="noConversion"/>
  </si>
  <si>
    <t>Display boiler temperature</t>
    <phoneticPr fontId="1" type="noConversion"/>
  </si>
  <si>
    <t>Display lower boiler temperature</t>
    <phoneticPr fontId="1" type="noConversion"/>
  </si>
  <si>
    <t>Display Power configuration</t>
    <phoneticPr fontId="1" type="noConversion"/>
  </si>
  <si>
    <t>Display the inlet status</t>
    <phoneticPr fontId="1" type="noConversion"/>
  </si>
  <si>
    <t xml:space="preserve">BIB is full
Set request volume and flowrate
Press below enable BIB button </t>
    <phoneticPr fontId="1" type="noConversion"/>
  </si>
  <si>
    <t>The status is changed from no to yes
Error status is 0</t>
    <phoneticPr fontId="1" type="noConversion"/>
  </si>
  <si>
    <t>BIB is empty
Set request volume and flowrate
Press below enable BIB button and disable BIB button</t>
    <phoneticPr fontId="1" type="noConversion"/>
  </si>
  <si>
    <t>The status is changed from no to yes
Error status is 32</t>
    <phoneticPr fontId="1" type="noConversion"/>
  </si>
  <si>
    <t>Set 10</t>
    <phoneticPr fontId="1" type="noConversion"/>
  </si>
  <si>
    <t>Set 50, 10</t>
    <phoneticPr fontId="1" type="noConversion"/>
  </si>
  <si>
    <t>See above</t>
    <phoneticPr fontId="1" type="noConversion"/>
  </si>
  <si>
    <t>When press enable supply, the status displays Yes</t>
    <phoneticPr fontId="1" type="noConversion"/>
  </si>
  <si>
    <t>Set flowrate</t>
    <phoneticPr fontId="1" type="noConversion"/>
  </si>
  <si>
    <t>Set water supply number
Set volume</t>
    <phoneticPr fontId="1" type="noConversion"/>
  </si>
  <si>
    <t>The outlet water is the same as the set</t>
    <phoneticPr fontId="1" type="noConversion"/>
  </si>
  <si>
    <t>no package: 4095,3343</t>
    <phoneticPr fontId="1" type="noConversion"/>
  </si>
  <si>
    <t>have package: 0</t>
    <phoneticPr fontId="1" type="noConversion"/>
  </si>
  <si>
    <t>300-500: water level ok</t>
    <phoneticPr fontId="1" type="noConversion"/>
  </si>
  <si>
    <t>4095: water level not OK</t>
    <phoneticPr fontId="1" type="noConversion"/>
  </si>
  <si>
    <t>Fridge power on time</t>
    <phoneticPr fontId="1" type="noConversion"/>
  </si>
  <si>
    <t>Enable ECO mode
ECO time: 17:00-08:00
Set time 16:59</t>
    <phoneticPr fontId="1" type="noConversion"/>
  </si>
  <si>
    <t>ECO mode starts when start time and ends when the end time.</t>
    <phoneticPr fontId="1" type="noConversion"/>
  </si>
  <si>
    <t>Machine re-entered ECO mode after the set time</t>
    <phoneticPr fontId="1" type="noConversion"/>
  </si>
  <si>
    <t>NG</t>
    <phoneticPr fontId="1" type="noConversion"/>
  </si>
  <si>
    <t>OK</t>
    <phoneticPr fontId="1" type="noConversion"/>
  </si>
  <si>
    <t>NG</t>
    <phoneticPr fontId="1" type="noConversion"/>
  </si>
  <si>
    <t>Drinks changed</t>
    <phoneticPr fontId="1" type="noConversion"/>
  </si>
  <si>
    <t>OK</t>
    <phoneticPr fontId="1" type="noConversion"/>
  </si>
  <si>
    <t>Can't be changed</t>
    <phoneticPr fontId="1" type="noConversion"/>
  </si>
  <si>
    <t>No cold kit</t>
    <phoneticPr fontId="1" type="noConversion"/>
  </si>
  <si>
    <t>Black Coffee cup can't change, Pot and free flow can be changed</t>
    <phoneticPr fontId="1" type="noConversion"/>
  </si>
  <si>
    <t>TBD</t>
    <phoneticPr fontId="1" type="noConversion"/>
  </si>
  <si>
    <t>NA</t>
    <phoneticPr fontId="1" type="noConversion"/>
  </si>
  <si>
    <t>Shows the recipe volume, default ratio and selected ratio</t>
    <phoneticPr fontId="1" type="noConversion"/>
  </si>
  <si>
    <t>Enable high flow kit
Select pot drink</t>
    <phoneticPr fontId="1" type="noConversion"/>
  </si>
  <si>
    <t>Disable high flow kit
Select pot drink</t>
    <phoneticPr fontId="1" type="noConversion"/>
  </si>
  <si>
    <t>There's the option there, but can't be selected.</t>
    <phoneticPr fontId="1" type="noConversion"/>
  </si>
  <si>
    <t xml:space="preserve">The option can be selected. The time of the high flow drink is only 1second less than the normal drink and about the same amount of water. </t>
    <phoneticPr fontId="1" type="noConversion"/>
  </si>
  <si>
    <t>When enter machine debug menu, machine starts beep, continously beep.</t>
    <phoneticPr fontId="1" type="noConversion"/>
  </si>
  <si>
    <t>After use less than two days testing, fridge is broken.
When enter Fridge control page, machine starts beep and then the Fridge is not cooling, and the debug item 9 is changed from 140…150…160.
Switch off the fridge control, and after about more than 1hour, the fridge starts working again. 
When enter fiddge control menu, machine starts beep, conyinously beep.What's wrong?? No error added in error list?</t>
    <phoneticPr fontId="1" type="noConversion"/>
  </si>
  <si>
    <t>Cleanshot</t>
    <phoneticPr fontId="1" type="noConversion"/>
  </si>
  <si>
    <t>Cleanshot volume</t>
    <phoneticPr fontId="1" type="noConversion"/>
  </si>
  <si>
    <t>Cleanshot notification time</t>
    <phoneticPr fontId="1" type="noConversion"/>
  </si>
  <si>
    <t>Cleanshot retry time</t>
    <phoneticPr fontId="1" type="noConversion"/>
  </si>
  <si>
    <t>Afterflush(when aborted)</t>
    <phoneticPr fontId="1" type="noConversion"/>
  </si>
  <si>
    <t>Afterflush volume</t>
    <phoneticPr fontId="1" type="noConversion"/>
  </si>
  <si>
    <t>Afterflush volume with mixer</t>
    <phoneticPr fontId="1" type="noConversion"/>
  </si>
  <si>
    <t>What's cleanshot function?</t>
    <phoneticPr fontId="1" type="noConversion"/>
  </si>
  <si>
    <t>NA</t>
    <phoneticPr fontId="1" type="noConversion"/>
  </si>
  <si>
    <r>
      <t xml:space="preserve">Actual measured small water about 92ml(95ml)
Actual measured menium water about 185ml(190.5)
Actual measured large water about 277ml(286)
Press Reset defaults: The ratio chart shows all 1:15 but the default describle shows small 1:15/medium 1:20/large: 1:25
</t>
    </r>
    <r>
      <rPr>
        <sz val="14"/>
        <color rgb="FFFF0000"/>
        <rFont val="Microsoft YaHei UI"/>
        <family val="2"/>
        <charset val="134"/>
      </rPr>
      <t>Then 
The set volume of black coffee is auto changed.
And where's the ingredient ratio set???What's happened why this time there's no the ingredient ratio set??</t>
    </r>
    <phoneticPr fontId="1" type="noConversion"/>
  </si>
  <si>
    <r>
      <t xml:space="preserve">After one night ECO, the temperature is about 70C, not the set value 60C
</t>
    </r>
    <r>
      <rPr>
        <sz val="14"/>
        <color rgb="FFFF0000"/>
        <rFont val="Microsoft YaHei UI"/>
        <family val="2"/>
        <charset val="134"/>
      </rPr>
      <t>Set full day ECO, the temperature displays 57C, and the set point is 60C, the temperature offset set is -3, is this right??</t>
    </r>
    <phoneticPr fontId="1" type="noConversion"/>
  </si>
  <si>
    <t>Set 30
Dispensing drinks</t>
    <phoneticPr fontId="1" type="noConversion"/>
  </si>
  <si>
    <t>Cooldown offset</t>
    <phoneticPr fontId="1" type="noConversion"/>
  </si>
  <si>
    <t>Set 5C</t>
    <phoneticPr fontId="1" type="noConversion"/>
  </si>
  <si>
    <t>don't find what happens</t>
    <phoneticPr fontId="1" type="noConversion"/>
  </si>
  <si>
    <t xml:space="preserve">There're errors about boiler, not display the refilling timeout error
</t>
    <phoneticPr fontId="1" type="noConversion"/>
  </si>
  <si>
    <t>TBD</t>
    <phoneticPr fontId="1" type="noConversion"/>
  </si>
  <si>
    <t>Set 30
Dispensing drinks
Restart machine</t>
    <phoneticPr fontId="1" type="noConversion"/>
  </si>
  <si>
    <t>The same as the below one.</t>
    <phoneticPr fontId="1" type="noConversion"/>
  </si>
  <si>
    <t>Set 3.5C
The display on screen is abot 1.2-4.4C, is it OK?</t>
    <phoneticPr fontId="1" type="noConversion"/>
  </si>
  <si>
    <t>The voltage is not stable, when the fridge is working, it's jumped from 170-190
And sometimes the value is jumped from 140-170, this time there's always a sensor on/off sound.</t>
    <phoneticPr fontId="1" type="noConversion"/>
  </si>
  <si>
    <t>it shows 32769, so it indicated that boiler refilling error?</t>
    <phoneticPr fontId="1" type="noConversion"/>
  </si>
  <si>
    <t>2.87, it's actual fridge temperature?</t>
    <phoneticPr fontId="1" type="noConversion"/>
  </si>
  <si>
    <t>The same with the machine config
The same as item10 in machine debug</t>
    <phoneticPr fontId="1" type="noConversion"/>
  </si>
  <si>
    <t>Continously press button for several seconds , sometimes there's "button not functioning correctly" error in error list. No beep, no warning shown on screen. Sometimes no warning in error list</t>
    <phoneticPr fontId="1" type="noConversion"/>
  </si>
  <si>
    <t>Set 10mins</t>
    <phoneticPr fontId="1" type="noConversion"/>
  </si>
  <si>
    <t xml:space="preserve">Restart machine, the value goes to default value.
</t>
    <phoneticPr fontId="1" type="noConversion"/>
  </si>
  <si>
    <t>Take away the Driptray</t>
    <phoneticPr fontId="1" type="noConversion"/>
  </si>
  <si>
    <t>When Driptray is not in present, no warning in error list.
The info is No, but error status is 0 in driptray control</t>
    <phoneticPr fontId="1" type="noConversion"/>
  </si>
  <si>
    <t>Tap off water
Power off machine
Empty the water tank
Power on</t>
    <phoneticPr fontId="1" type="noConversion"/>
  </si>
  <si>
    <t xml:space="preserve">No water level too low error, still two errors about boilers
</t>
    <phoneticPr fontId="1" type="noConversion"/>
  </si>
  <si>
    <t>No notified info when machine blocked.</t>
    <phoneticPr fontId="1" type="noConversion"/>
  </si>
  <si>
    <t>No errors about water levels will be displayed</t>
    <phoneticPr fontId="1" type="noConversion"/>
  </si>
  <si>
    <t>1,Dispense black coffee
2,Dispense hot water</t>
    <phoneticPr fontId="1" type="noConversion"/>
  </si>
  <si>
    <t>1, Left outlet
2, Right outlet</t>
    <phoneticPr fontId="1" type="noConversion"/>
  </si>
  <si>
    <t>1, Press "stop" button during dispensing
2, Tap off water and dispensing 
3, module info error status is not 0</t>
    <phoneticPr fontId="1" type="noConversion"/>
  </si>
  <si>
    <t>Use the default set value
Item0,1&lt;1000
Water heating finished</t>
    <phoneticPr fontId="1" type="noConversion"/>
  </si>
  <si>
    <t>Dispensing is OK</t>
    <phoneticPr fontId="1" type="noConversion"/>
  </si>
  <si>
    <t>Set ingredient as decaf</t>
    <phoneticPr fontId="1" type="noConversion"/>
  </si>
  <si>
    <t>1,Press S, M, L cup
2,Adjust the bean icon</t>
    <phoneticPr fontId="1" type="noConversion"/>
  </si>
  <si>
    <t>Detailed see the drinks sheet.</t>
    <phoneticPr fontId="1" type="noConversion"/>
  </si>
  <si>
    <t>Adjust the bean icon</t>
    <phoneticPr fontId="1" type="noConversion"/>
  </si>
  <si>
    <t>Press S, M, L cup</t>
    <phoneticPr fontId="1" type="noConversion"/>
  </si>
  <si>
    <t>No indication</t>
    <phoneticPr fontId="1" type="noConversion"/>
  </si>
  <si>
    <t>Open the dispenser</t>
    <phoneticPr fontId="1" type="noConversion"/>
  </si>
  <si>
    <t>No communication board</t>
    <phoneticPr fontId="1" type="noConversion"/>
  </si>
  <si>
    <t xml:space="preserve">OK </t>
    <phoneticPr fontId="1" type="noConversion"/>
  </si>
  <si>
    <t>only english</t>
    <phoneticPr fontId="1" type="noConversion"/>
  </si>
  <si>
    <t>except machine configure, power c9nfigure</t>
    <phoneticPr fontId="1" type="noConversion"/>
  </si>
  <si>
    <t>sometimes beep, sometimes not</t>
    <phoneticPr fontId="1" type="noConversion"/>
  </si>
  <si>
    <t xml:space="preserve">all the beeps is the same </t>
    <phoneticPr fontId="1" type="noConversion"/>
  </si>
  <si>
    <t>No US configuration</t>
    <phoneticPr fontId="1" type="noConversion"/>
  </si>
  <si>
    <t>Q100 no double dosing</t>
    <phoneticPr fontId="1" type="noConversion"/>
  </si>
  <si>
    <t xml:space="preserve">1. no warning
2. must reboot system
</t>
    <phoneticPr fontId="1" type="noConversion"/>
  </si>
  <si>
    <t>back to normal state from block state then sometimes can dispense sometimes not</t>
    <phoneticPr fontId="1" type="noConversion"/>
  </si>
  <si>
    <t>1.Press "stop" button during dispensing drinks</t>
    <phoneticPr fontId="1" type="noConversion"/>
  </si>
  <si>
    <t>1.Enable the high flow kit
2.Enable option: high flow in drink settings</t>
    <phoneticPr fontId="1" type="noConversion"/>
  </si>
  <si>
    <t xml:space="preserve">1.Use one coffee package to dispense drinks </t>
    <phoneticPr fontId="1" type="noConversion"/>
  </si>
  <si>
    <t>1.dispense hot water</t>
    <phoneticPr fontId="1" type="noConversion"/>
  </si>
  <si>
    <t>Restore config</t>
    <phoneticPr fontId="1" type="noConversion"/>
  </si>
  <si>
    <t>The counters are OK</t>
    <phoneticPr fontId="1" type="noConversion"/>
  </si>
  <si>
    <t xml:space="preserve">will be fixed in 3.25 </t>
    <phoneticPr fontId="1" type="noConversion"/>
  </si>
  <si>
    <t>Can't be dispensing but no warning on main screen. There's recipe error in error list</t>
    <phoneticPr fontId="1" type="noConversion"/>
  </si>
  <si>
    <t>Two products empty</t>
    <phoneticPr fontId="1" type="noConversion"/>
  </si>
  <si>
    <t>First left and right outlet drinks at the same time then only left bib outlet.
The difference time of High-flow enable or not is about 1second</t>
    <phoneticPr fontId="1" type="noConversion"/>
  </si>
  <si>
    <t>When dispensing and water leakage, boiler overboil safety tripped will be detected and no leakage warning in error list.
When drip tray is not in place or full, dispensing is still OK.</t>
    <phoneticPr fontId="1" type="noConversion"/>
  </si>
  <si>
    <t>Detailed see the drinks sheet</t>
    <phoneticPr fontId="1" type="noConversion"/>
  </si>
  <si>
    <t>NA</t>
    <phoneticPr fontId="1" type="noConversion"/>
  </si>
  <si>
    <t>OK</t>
    <phoneticPr fontId="1" type="noConversion"/>
  </si>
  <si>
    <r>
      <t xml:space="preserve">All developer actions must be available in the developer mode. The actions which must be available in the developer mode are described in </t>
    </r>
    <r>
      <rPr>
        <sz val="14"/>
        <rFont val="Microsoft YaHei UI"/>
        <family val="2"/>
        <charset val="134"/>
      </rPr>
      <t>the Document "Authorization levels including allowed actions" .</t>
    </r>
    <phoneticPr fontId="1" type="noConversion"/>
  </si>
  <si>
    <t>Detailed see service sheet</t>
    <phoneticPr fontId="1" type="noConversion"/>
  </si>
  <si>
    <t>Detailed see developer sheet</t>
    <phoneticPr fontId="1" type="noConversion"/>
  </si>
  <si>
    <t>Detailed see manufacturer sheet</t>
    <phoneticPr fontId="1" type="noConversion"/>
  </si>
  <si>
    <t>Detailed see operator sheet</t>
    <phoneticPr fontId="1" type="noConversion"/>
  </si>
  <si>
    <t>Refilling function OK</t>
    <phoneticPr fontId="1" type="noConversion"/>
  </si>
  <si>
    <t>Initial filling function OK</t>
    <phoneticPr fontId="1" type="noConversion"/>
  </si>
  <si>
    <t>Set initial filling timeout in developer/boiler control
Dispensing drinks
Restart machine</t>
    <phoneticPr fontId="1" type="noConversion"/>
  </si>
  <si>
    <t>Set filling timeout in developer/boiler control
Dispensing drinks</t>
    <phoneticPr fontId="1" type="noConversion"/>
  </si>
  <si>
    <t>No cold coffee kit</t>
    <phoneticPr fontId="1" type="noConversion"/>
  </si>
  <si>
    <t>1, Tap off water
     Pull out the overflow pipe plug
2, Keep water on
    Leakage small water</t>
    <phoneticPr fontId="1" type="noConversion"/>
  </si>
  <si>
    <t>Two errors shown in error list after about 1min
What's difference between Small and severe leakage? How much water leakage?
2, no water leakage error warning
    Continously inlet water and leakage</t>
    <phoneticPr fontId="1" type="noConversion"/>
  </si>
  <si>
    <t>No USB key</t>
    <phoneticPr fontId="1" type="noConversion"/>
  </si>
  <si>
    <t>1, Set enable
2, Set disable</t>
    <phoneticPr fontId="1" type="noConversion"/>
  </si>
  <si>
    <t>1, Touch screen, machine wakes up.
2, Touch screen, machine can't wake up</t>
    <phoneticPr fontId="1" type="noConversion"/>
  </si>
  <si>
    <t>Select ECO mode</t>
    <phoneticPr fontId="1" type="noConversion"/>
  </si>
  <si>
    <t>Select One cup mode</t>
    <phoneticPr fontId="1" type="noConversion"/>
  </si>
  <si>
    <t>1, Set full day
2, Set time
3, Press copy</t>
    <phoneticPr fontId="1" type="noConversion"/>
  </si>
  <si>
    <t>Set ECO time</t>
    <phoneticPr fontId="1" type="noConversion"/>
  </si>
  <si>
    <t>No cleaning/flushing scheduler</t>
    <phoneticPr fontId="1" type="noConversion"/>
  </si>
  <si>
    <t>No default
(after GUI, LCB, RECIPE updated)</t>
    <phoneticPr fontId="1" type="noConversion"/>
  </si>
  <si>
    <t>No changed after RTD drink dispensed</t>
    <phoneticPr fontId="1" type="noConversion"/>
  </si>
  <si>
    <t>No decaling function</t>
    <phoneticPr fontId="1" type="noConversion"/>
  </si>
  <si>
    <t>Non-resettable and resettable counters are all in operator menu</t>
    <phoneticPr fontId="1" type="noConversion"/>
  </si>
  <si>
    <t>Counters are not changed</t>
    <phoneticPr fontId="1" type="noConversion"/>
  </si>
  <si>
    <t>Counters record the cup amount</t>
    <phoneticPr fontId="1" type="noConversion"/>
  </si>
  <si>
    <t>No EVA-DTS function</t>
    <phoneticPr fontId="1" type="noConversion"/>
  </si>
  <si>
    <t>What's pre-selection counters?</t>
    <phoneticPr fontId="1" type="noConversion"/>
  </si>
  <si>
    <t>?</t>
    <phoneticPr fontId="1" type="noConversion"/>
  </si>
  <si>
    <t>1, ECO end and begin time changes to 00:00
2, The end and begin time OK
3, Press copy, the next day set is the same as the previous day</t>
    <phoneticPr fontId="1" type="noConversion"/>
  </si>
  <si>
    <t>All cleaner actions must be available in the cleaner mode. The actions which must be available in the cleaner mode are described in the Document "Authorization levels including allowed actions" .</t>
    <phoneticPr fontId="1" type="noConversion"/>
  </si>
  <si>
    <t>NA</t>
    <phoneticPr fontId="1" type="noConversion"/>
  </si>
  <si>
    <t>See the cleaning requirement.</t>
    <phoneticPr fontId="1" type="noConversion"/>
  </si>
  <si>
    <t xml:space="preserve">Set wakeup enable
Set </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</si>
</sst>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0_ "/>
    <numFmt numFmtId="177" formatCode="0.0_);[Red]\(0.0\)"/>
    <numFmt numFmtId="178" formatCode="0.0%"/>
    <numFmt numFmtId="179" formatCode="0_);[Red]\(0\)"/>
  </numFmts>
  <fonts count="34" x14ac:knownFonts="1">
    <font>
      <sz val="11"/>
      <color theme="1"/>
      <name val="等线"/>
      <family val="2"/>
      <scheme val="minor"/>
    </font>
    <font>
      <sz val="9"/>
      <name val="等线"/>
      <family val="3"/>
      <charset val="134"/>
      <scheme val="minor"/>
    </font>
    <font>
      <sz val="11"/>
      <color theme="1"/>
      <name val="等线"/>
      <family val="4"/>
      <charset val="134"/>
      <scheme val="minor"/>
    </font>
    <font>
      <sz val="10"/>
      <name val="Arial"/>
      <family val="2"/>
    </font>
    <font>
      <sz val="9"/>
      <name val="宋体"/>
      <family val="3"/>
      <charset val="134"/>
    </font>
    <font>
      <sz val="11"/>
      <color theme="1"/>
      <name val="等线"/>
      <family val="2"/>
      <charset val="134"/>
      <scheme val="minor"/>
    </font>
    <font>
      <sz val="9"/>
      <name val="等线"/>
      <family val="2"/>
      <charset val="134"/>
      <scheme val="minor"/>
    </font>
    <font>
      <b/>
      <sz val="24"/>
      <color theme="1"/>
      <name val="Microsoft YaHei UI"/>
      <family val="2"/>
      <charset val="134"/>
    </font>
    <font>
      <b/>
      <sz val="14"/>
      <color theme="1"/>
      <name val="Microsoft YaHei UI"/>
      <family val="2"/>
      <charset val="134"/>
    </font>
    <font>
      <sz val="14"/>
      <color theme="1"/>
      <name val="Microsoft YaHei UI"/>
      <family val="2"/>
      <charset val="134"/>
    </font>
    <font>
      <sz val="14"/>
      <color rgb="FFFF0000"/>
      <name val="Microsoft YaHei UI"/>
      <family val="2"/>
      <charset val="134"/>
    </font>
    <font>
      <sz val="11"/>
      <color theme="1"/>
      <name val="Microsoft YaHei UI"/>
      <family val="2"/>
      <charset val="134"/>
    </font>
    <font>
      <sz val="11"/>
      <name val="Microsoft YaHei UI"/>
      <family val="2"/>
      <charset val="134"/>
    </font>
    <font>
      <sz val="11"/>
      <color rgb="FFFF0000"/>
      <name val="Microsoft YaHei UI"/>
      <family val="2"/>
      <charset val="134"/>
    </font>
    <font>
      <sz val="14"/>
      <name val="Microsoft YaHei UI"/>
      <family val="2"/>
      <charset val="134"/>
    </font>
    <font>
      <b/>
      <sz val="11"/>
      <color theme="1"/>
      <name val="Microsoft YaHei UI"/>
      <family val="2"/>
      <charset val="134"/>
    </font>
    <font>
      <sz val="9"/>
      <color theme="1"/>
      <name val="Microsoft YaHei UI"/>
      <family val="2"/>
      <charset val="134"/>
    </font>
    <font>
      <b/>
      <sz val="10"/>
      <name val="Microsoft YaHei UI"/>
      <family val="2"/>
      <charset val="134"/>
    </font>
    <font>
      <sz val="8"/>
      <color theme="1"/>
      <name val="Microsoft YaHei UI"/>
      <family val="2"/>
      <charset val="134"/>
    </font>
    <font>
      <strike/>
      <sz val="14"/>
      <color theme="1"/>
      <name val="Microsoft YaHei UI"/>
      <family val="2"/>
      <charset val="134"/>
    </font>
    <font>
      <strike/>
      <sz val="14"/>
      <color rgb="FFFF0000"/>
      <name val="Microsoft YaHei UI"/>
      <family val="2"/>
      <charset val="134"/>
    </font>
    <font>
      <sz val="14"/>
      <color theme="2"/>
      <name val="Microsoft YaHei UI"/>
      <family val="2"/>
      <charset val="134"/>
    </font>
    <font>
      <sz val="8"/>
      <color rgb="FF000000"/>
      <name val="Calibri"/>
      <family val="2"/>
    </font>
    <font>
      <sz val="8"/>
      <color rgb="FF000000"/>
      <name val="微软雅黑"/>
      <family val="2"/>
      <charset val="134"/>
    </font>
    <font>
      <sz val="10"/>
      <color theme="1"/>
      <name val="Calibri"/>
      <family val="2"/>
    </font>
    <font>
      <b/>
      <sz val="10"/>
      <color theme="1"/>
      <name val="Calibri"/>
      <family val="2"/>
    </font>
    <font>
      <sz val="10"/>
      <color theme="1"/>
      <name val="微软雅黑"/>
      <family val="2"/>
      <charset val="134"/>
    </font>
    <font>
      <sz val="10"/>
      <name val="Calibri"/>
      <family val="2"/>
    </font>
    <font>
      <sz val="10"/>
      <color theme="1"/>
      <name val="宋体"/>
      <family val="2"/>
      <charset val="134"/>
    </font>
    <font>
      <sz val="11"/>
      <color theme="1"/>
      <name val="等线"/>
      <family val="2"/>
      <scheme val="minor"/>
    </font>
    <font>
      <sz val="14"/>
      <color theme="1"/>
      <name val="Calibri"/>
      <family val="2"/>
    </font>
    <font>
      <b/>
      <sz val="11"/>
      <color theme="1"/>
      <name val="等线"/>
      <family val="3"/>
      <charset val="134"/>
      <scheme val="minor"/>
    </font>
    <font>
      <sz val="12"/>
      <color theme="1"/>
      <name val="Microsoft YaHei UI"/>
      <family val="2"/>
      <charset val="134"/>
    </font>
    <font>
      <sz val="11"/>
      <color theme="1"/>
      <name val="Calibri"/>
      <family val="2"/>
    </font>
  </fonts>
  <fills count="17">
    <fill>
      <patternFill patternType="none"/>
    </fill>
    <fill>
      <patternFill patternType="gray125"/>
    </fill>
    <fill>
      <patternFill patternType="solid">
        <fgColor rgb="FFFFC000"/>
        <bgColor indexed="64"/>
      </patternFill>
    </fill>
    <fill>
      <patternFill patternType="solid">
        <fgColor theme="5" tint="0.59999389629810485"/>
        <bgColor indexed="64"/>
      </patternFill>
    </fill>
    <fill>
      <patternFill patternType="solid">
        <fgColor theme="5" tint="0.79998168889431442"/>
        <bgColor indexed="64"/>
      </patternFill>
    </fill>
    <fill>
      <patternFill patternType="solid">
        <fgColor rgb="FF92D050"/>
        <bgColor indexed="64"/>
      </patternFill>
    </fill>
    <fill>
      <patternFill patternType="solid">
        <fgColor theme="0" tint="-0.249977111117893"/>
        <bgColor indexed="64"/>
      </patternFill>
    </fill>
    <fill>
      <patternFill patternType="solid">
        <fgColor rgb="FFDAEEF3"/>
        <bgColor indexed="64"/>
      </patternFill>
    </fill>
    <fill>
      <patternFill patternType="solid">
        <fgColor rgb="FFF79646"/>
        <bgColor indexed="64"/>
      </patternFill>
    </fill>
    <fill>
      <patternFill patternType="solid">
        <fgColor theme="4" tint="0.79998168889431442"/>
        <bgColor indexed="64"/>
      </patternFill>
    </fill>
    <fill>
      <patternFill patternType="solid">
        <fgColor rgb="FFFF0000"/>
        <bgColor indexed="64"/>
      </patternFill>
    </fill>
    <fill>
      <patternFill patternType="solid">
        <fgColor rgb="FFFFFF00"/>
        <bgColor indexed="64"/>
      </patternFill>
    </fill>
    <fill>
      <patternFill patternType="solid">
        <fgColor rgb="FF00B0F0"/>
        <bgColor indexed="64"/>
      </patternFill>
    </fill>
    <fill>
      <patternFill patternType="solid">
        <fgColor theme="7" tint="0.59999389629810485"/>
        <bgColor indexed="64"/>
      </patternFill>
    </fill>
    <fill>
      <patternFill patternType="solid">
        <fgColor theme="0"/>
        <bgColor indexed="64"/>
      </patternFill>
    </fill>
    <fill>
      <patternFill patternType="solid">
        <fgColor theme="5" tint="0.39997558519241921"/>
        <bgColor indexed="64"/>
      </patternFill>
    </fill>
    <fill>
      <patternFill patternType="solid">
        <fgColor rgb="FF66FF33"/>
        <bgColor indexed="64"/>
      </patternFill>
    </fill>
  </fills>
  <borders count="4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rgb="FF000000"/>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indexed="64"/>
      </right>
      <top/>
      <bottom style="medium">
        <color indexed="64"/>
      </bottom>
      <diagonal/>
    </border>
    <border>
      <left style="medium">
        <color indexed="64"/>
      </left>
      <right style="medium">
        <color indexed="64"/>
      </right>
      <top/>
      <bottom style="medium">
        <color rgb="FF000000"/>
      </bottom>
      <diagonal/>
    </border>
    <border>
      <left style="medium">
        <color indexed="64"/>
      </left>
      <right style="medium">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style="medium">
        <color rgb="FF000000"/>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diagonal/>
    </border>
    <border>
      <left style="medium">
        <color indexed="64"/>
      </left>
      <right style="thin">
        <color indexed="64"/>
      </right>
      <top/>
      <bottom/>
      <diagonal/>
    </border>
    <border>
      <left style="thin">
        <color indexed="64"/>
      </left>
      <right style="thin">
        <color indexed="64"/>
      </right>
      <top/>
      <bottom/>
      <diagonal/>
    </border>
    <border>
      <left style="medium">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s>
  <cellStyleXfs count="5">
    <xf numFmtId="0" fontId="0" fillId="0" borderId="0"/>
    <xf numFmtId="0" fontId="2" fillId="0" borderId="0">
      <alignment vertical="center"/>
    </xf>
    <xf numFmtId="0" fontId="3" fillId="0" borderId="0"/>
    <xf numFmtId="0" fontId="5" fillId="0" borderId="0">
      <alignment vertical="center"/>
    </xf>
    <xf numFmtId="9" fontId="29" fillId="0" borderId="0" applyFont="0" applyFill="0" applyBorder="0" applyAlignment="0" applyProtection="0">
      <alignment vertical="center"/>
    </xf>
  </cellStyleXfs>
  <cellXfs count="274">
    <xf numFmtId="0" fontId="0" fillId="0" borderId="0" xfId="0"/>
    <xf numFmtId="0" fontId="8" fillId="4" borderId="1" xfId="0" applyFont="1" applyFill="1" applyBorder="1" applyAlignment="1">
      <alignment horizontal="center" vertical="center" wrapText="1"/>
    </xf>
    <xf numFmtId="0" fontId="7" fillId="0" borderId="0" xfId="3" applyFont="1" applyAlignment="1">
      <alignment vertical="center" wrapText="1"/>
    </xf>
    <xf numFmtId="0" fontId="9" fillId="0" borderId="0" xfId="3" applyFont="1" applyAlignment="1">
      <alignment vertical="center" wrapText="1"/>
    </xf>
    <xf numFmtId="0" fontId="8" fillId="0" borderId="0" xfId="3" applyFont="1" applyAlignment="1">
      <alignment horizontal="center" vertical="center" wrapText="1"/>
    </xf>
    <xf numFmtId="0" fontId="8" fillId="4" borderId="1" xfId="3" applyFont="1" applyFill="1" applyBorder="1" applyAlignment="1">
      <alignment horizontal="center" vertical="center" wrapText="1"/>
    </xf>
    <xf numFmtId="0" fontId="8" fillId="0" borderId="1" xfId="3" applyFont="1" applyBorder="1" applyAlignment="1">
      <alignment horizontal="center" vertical="center" wrapText="1"/>
    </xf>
    <xf numFmtId="0" fontId="9" fillId="0" borderId="1" xfId="3" applyFont="1" applyBorder="1" applyAlignment="1">
      <alignment horizontal="center" vertical="center" wrapText="1"/>
    </xf>
    <xf numFmtId="0" fontId="9" fillId="0" borderId="1" xfId="3" applyFont="1" applyBorder="1" applyAlignment="1">
      <alignment vertical="center" wrapText="1"/>
    </xf>
    <xf numFmtId="0" fontId="9" fillId="0" borderId="0" xfId="3" applyFont="1" applyAlignment="1">
      <alignment horizontal="center" vertical="center" wrapText="1"/>
    </xf>
    <xf numFmtId="0" fontId="9" fillId="0" borderId="0" xfId="0" applyFont="1" applyAlignment="1">
      <alignment vertical="center" wrapText="1"/>
    </xf>
    <xf numFmtId="0" fontId="9" fillId="0" borderId="0" xfId="0" applyFont="1" applyAlignment="1">
      <alignment horizontal="center" vertical="center" wrapText="1"/>
    </xf>
    <xf numFmtId="0" fontId="9" fillId="0" borderId="1" xfId="0" applyFont="1" applyBorder="1" applyAlignment="1">
      <alignment horizontal="center" vertical="center" wrapText="1"/>
    </xf>
    <xf numFmtId="0" fontId="9" fillId="0" borderId="1" xfId="0" applyFont="1" applyBorder="1" applyAlignment="1">
      <alignment horizontal="left" vertical="center" wrapText="1"/>
    </xf>
    <xf numFmtId="0" fontId="9" fillId="0" borderId="1" xfId="0" applyFont="1" applyBorder="1" applyAlignment="1">
      <alignment vertical="center" wrapText="1"/>
    </xf>
    <xf numFmtId="0" fontId="11" fillId="0" borderId="0" xfId="0" applyFont="1"/>
    <xf numFmtId="0" fontId="11" fillId="0" borderId="2" xfId="0" applyFont="1" applyBorder="1" applyAlignment="1">
      <alignment wrapText="1"/>
    </xf>
    <xf numFmtId="0" fontId="11" fillId="0" borderId="1" xfId="0" applyFont="1" applyBorder="1"/>
    <xf numFmtId="0" fontId="11" fillId="0" borderId="2" xfId="0" applyFont="1" applyBorder="1" applyAlignment="1"/>
    <xf numFmtId="0" fontId="11" fillId="3" borderId="1" xfId="0" applyFont="1" applyFill="1" applyBorder="1" applyAlignment="1">
      <alignment horizontal="center" wrapText="1"/>
    </xf>
    <xf numFmtId="0" fontId="11" fillId="3" borderId="1" xfId="0" applyFont="1" applyFill="1" applyBorder="1" applyAlignment="1">
      <alignment horizontal="center" vertical="center"/>
    </xf>
    <xf numFmtId="0" fontId="11" fillId="0" borderId="1" xfId="0" applyFont="1" applyBorder="1" applyAlignment="1">
      <alignment horizontal="center"/>
    </xf>
    <xf numFmtId="176" fontId="11" fillId="3" borderId="1" xfId="0" applyNumberFormat="1" applyFont="1" applyFill="1" applyBorder="1" applyAlignment="1">
      <alignment horizontal="center"/>
    </xf>
    <xf numFmtId="177" fontId="12" fillId="0" borderId="1" xfId="0" applyNumberFormat="1" applyFont="1" applyBorder="1" applyAlignment="1">
      <alignment horizontal="center"/>
    </xf>
    <xf numFmtId="0" fontId="11" fillId="3" borderId="5" xfId="0" applyFont="1" applyFill="1" applyBorder="1" applyAlignment="1">
      <alignment horizontal="center" vertical="center"/>
    </xf>
    <xf numFmtId="0" fontId="11" fillId="3" borderId="5" xfId="0" applyFont="1" applyFill="1" applyBorder="1" applyAlignment="1">
      <alignment horizontal="center"/>
    </xf>
    <xf numFmtId="0" fontId="11" fillId="0" borderId="1" xfId="0" applyFont="1" applyBorder="1" applyAlignment="1">
      <alignment horizontal="center" vertical="center"/>
    </xf>
    <xf numFmtId="0" fontId="12" fillId="0" borderId="1" xfId="0" applyFont="1" applyBorder="1" applyAlignment="1">
      <alignment horizontal="center"/>
    </xf>
    <xf numFmtId="0" fontId="11" fillId="0" borderId="0" xfId="0" applyFont="1" applyFill="1" applyBorder="1" applyAlignment="1">
      <alignment horizontal="center"/>
    </xf>
    <xf numFmtId="0" fontId="11" fillId="0" borderId="0" xfId="0" applyFont="1" applyFill="1" applyBorder="1"/>
    <xf numFmtId="0" fontId="11" fillId="0" borderId="0" xfId="0" applyFont="1" applyBorder="1" applyAlignment="1">
      <alignment horizontal="center"/>
    </xf>
    <xf numFmtId="0" fontId="11" fillId="0" borderId="1" xfId="0" applyFont="1" applyFill="1" applyBorder="1" applyAlignment="1">
      <alignment horizontal="center"/>
    </xf>
    <xf numFmtId="0" fontId="11" fillId="3" borderId="1" xfId="0" applyFont="1" applyFill="1" applyBorder="1" applyAlignment="1">
      <alignment horizontal="center"/>
    </xf>
    <xf numFmtId="0" fontId="13" fillId="0" borderId="1" xfId="0" applyFont="1" applyBorder="1" applyAlignment="1">
      <alignment horizontal="center"/>
    </xf>
    <xf numFmtId="0" fontId="12" fillId="0" borderId="1" xfId="0" applyFont="1" applyFill="1" applyBorder="1" applyAlignment="1">
      <alignment horizontal="center"/>
    </xf>
    <xf numFmtId="0" fontId="12" fillId="3" borderId="1" xfId="0" applyFont="1" applyFill="1" applyBorder="1" applyAlignment="1">
      <alignment horizontal="center"/>
    </xf>
    <xf numFmtId="0" fontId="14" fillId="0" borderId="1" xfId="0" applyFont="1" applyFill="1" applyBorder="1" applyAlignment="1">
      <alignment horizontal="center" vertical="center" wrapText="1"/>
    </xf>
    <xf numFmtId="0" fontId="17" fillId="2" borderId="1" xfId="2" applyFont="1" applyFill="1" applyBorder="1" applyAlignment="1">
      <alignment horizontal="center" vertical="center"/>
    </xf>
    <xf numFmtId="0" fontId="12" fillId="0" borderId="1" xfId="2" applyFont="1" applyFill="1" applyBorder="1" applyAlignment="1" applyProtection="1">
      <alignment horizontal="center" vertical="center"/>
      <protection locked="0"/>
    </xf>
    <xf numFmtId="0" fontId="16" fillId="0" borderId="1" xfId="0" applyFont="1" applyBorder="1" applyAlignment="1">
      <alignment horizontal="left" vertical="center" wrapText="1"/>
    </xf>
    <xf numFmtId="0" fontId="18" fillId="0" borderId="1" xfId="0" applyFont="1" applyBorder="1" applyAlignment="1">
      <alignment horizontal="left" vertical="center" wrapText="1"/>
    </xf>
    <xf numFmtId="0" fontId="11" fillId="0" borderId="3" xfId="0" applyFont="1" applyBorder="1" applyAlignment="1">
      <alignment horizontal="center"/>
    </xf>
    <xf numFmtId="0" fontId="11" fillId="0" borderId="4" xfId="0" applyFont="1" applyBorder="1" applyAlignment="1">
      <alignment horizontal="center"/>
    </xf>
    <xf numFmtId="0" fontId="11" fillId="0" borderId="3" xfId="0" applyFont="1" applyFill="1" applyBorder="1" applyAlignment="1">
      <alignment horizontal="center"/>
    </xf>
    <xf numFmtId="0" fontId="11" fillId="0" borderId="4" xfId="0" applyFont="1" applyFill="1" applyBorder="1" applyAlignment="1">
      <alignment horizontal="center"/>
    </xf>
    <xf numFmtId="0" fontId="11" fillId="0" borderId="6" xfId="0" applyFont="1" applyBorder="1" applyAlignment="1">
      <alignment horizontal="center"/>
    </xf>
    <xf numFmtId="0" fontId="12" fillId="0" borderId="0" xfId="0" applyFont="1" applyFill="1" applyBorder="1" applyAlignment="1">
      <alignment horizontal="center"/>
    </xf>
    <xf numFmtId="176" fontId="12" fillId="0" borderId="0" xfId="0" applyNumberFormat="1" applyFont="1" applyFill="1" applyBorder="1" applyAlignment="1">
      <alignment horizontal="center"/>
    </xf>
    <xf numFmtId="0" fontId="12" fillId="2" borderId="1" xfId="0" applyFont="1" applyFill="1" applyBorder="1" applyAlignment="1">
      <alignment horizontal="center"/>
    </xf>
    <xf numFmtId="176" fontId="13" fillId="0" borderId="1" xfId="0" applyNumberFormat="1" applyFont="1" applyBorder="1" applyAlignment="1">
      <alignment horizontal="center"/>
    </xf>
    <xf numFmtId="176" fontId="12" fillId="0" borderId="1" xfId="0" applyNumberFormat="1" applyFont="1" applyFill="1" applyBorder="1" applyAlignment="1">
      <alignment horizontal="center"/>
    </xf>
    <xf numFmtId="176" fontId="13" fillId="0" borderId="1" xfId="0" applyNumberFormat="1" applyFont="1" applyFill="1" applyBorder="1" applyAlignment="1">
      <alignment horizontal="center"/>
    </xf>
    <xf numFmtId="176" fontId="15" fillId="3" borderId="1" xfId="0" applyNumberFormat="1" applyFont="1" applyFill="1" applyBorder="1" applyAlignment="1">
      <alignment horizontal="center"/>
    </xf>
    <xf numFmtId="0" fontId="13" fillId="0" borderId="1" xfId="0" applyFont="1" applyFill="1" applyBorder="1" applyAlignment="1">
      <alignment horizontal="center"/>
    </xf>
    <xf numFmtId="0" fontId="12" fillId="0" borderId="1" xfId="2" applyFont="1" applyBorder="1" applyAlignment="1" applyProtection="1">
      <alignment horizontal="center" vertical="center"/>
      <protection locked="0"/>
    </xf>
    <xf numFmtId="0" fontId="9" fillId="6" borderId="0" xfId="0" applyFont="1" applyFill="1" applyAlignment="1">
      <alignment horizontal="center" vertical="center" wrapText="1"/>
    </xf>
    <xf numFmtId="0" fontId="21" fillId="0" borderId="0" xfId="3" applyFont="1" applyAlignment="1">
      <alignment vertical="center" wrapText="1"/>
    </xf>
    <xf numFmtId="0" fontId="9" fillId="0" borderId="1" xfId="0" applyFont="1" applyFill="1" applyBorder="1" applyAlignment="1">
      <alignment horizontal="left" vertical="center" wrapText="1"/>
    </xf>
    <xf numFmtId="0" fontId="9" fillId="0" borderId="1" xfId="0" applyFont="1" applyFill="1" applyBorder="1" applyAlignment="1">
      <alignment horizontal="center" vertical="center" wrapText="1"/>
    </xf>
    <xf numFmtId="0" fontId="9" fillId="0" borderId="1" xfId="0" applyFont="1" applyFill="1" applyBorder="1" applyAlignment="1">
      <alignment vertical="center" wrapText="1"/>
    </xf>
    <xf numFmtId="0" fontId="19" fillId="0" borderId="1" xfId="0" applyFont="1" applyFill="1" applyBorder="1" applyAlignment="1">
      <alignment horizontal="left" vertical="center" wrapText="1"/>
    </xf>
    <xf numFmtId="0" fontId="20" fillId="0" borderId="1" xfId="0" applyFont="1" applyFill="1" applyBorder="1" applyAlignment="1">
      <alignment horizontal="center" vertical="center" wrapText="1"/>
    </xf>
    <xf numFmtId="0" fontId="19" fillId="0" borderId="1" xfId="0" applyFont="1" applyFill="1" applyBorder="1" applyAlignment="1">
      <alignment horizontal="center" vertical="center" wrapText="1"/>
    </xf>
    <xf numFmtId="0" fontId="9" fillId="0" borderId="1" xfId="0" applyFont="1" applyBorder="1" applyAlignment="1">
      <alignment horizontal="right" vertical="center" wrapText="1"/>
    </xf>
    <xf numFmtId="0" fontId="10" fillId="0" borderId="1" xfId="0" applyFont="1" applyFill="1" applyBorder="1" applyAlignment="1">
      <alignment horizontal="center" vertical="center" wrapText="1"/>
    </xf>
    <xf numFmtId="0" fontId="9" fillId="0" borderId="0" xfId="0" applyFont="1" applyFill="1" applyAlignment="1">
      <alignment horizontal="center" vertical="center" wrapText="1"/>
    </xf>
    <xf numFmtId="0" fontId="9" fillId="0" borderId="0" xfId="0" applyFont="1" applyFill="1" applyAlignment="1">
      <alignment vertical="center" wrapText="1"/>
    </xf>
    <xf numFmtId="0" fontId="11" fillId="0" borderId="1" xfId="0" applyFont="1" applyFill="1" applyBorder="1" applyAlignment="1">
      <alignment horizontal="left" vertical="center" wrapText="1"/>
    </xf>
    <xf numFmtId="0" fontId="16" fillId="0" borderId="1" xfId="0" applyFont="1" applyFill="1" applyBorder="1" applyAlignment="1">
      <alignment horizontal="left" vertical="center" wrapText="1"/>
    </xf>
    <xf numFmtId="0" fontId="11" fillId="0" borderId="0" xfId="0" applyFont="1" applyFill="1"/>
    <xf numFmtId="0" fontId="11" fillId="0" borderId="1" xfId="0" applyFont="1" applyFill="1" applyBorder="1"/>
    <xf numFmtId="0" fontId="18" fillId="0" borderId="1" xfId="0" applyFont="1" applyFill="1" applyBorder="1" applyAlignment="1">
      <alignment horizontal="left" vertical="center" wrapText="1"/>
    </xf>
    <xf numFmtId="0" fontId="22" fillId="5" borderId="11" xfId="0" applyFont="1" applyFill="1" applyBorder="1" applyAlignment="1">
      <alignment horizontal="center" vertical="center"/>
    </xf>
    <xf numFmtId="0" fontId="22" fillId="7" borderId="12" xfId="0" applyFont="1" applyFill="1" applyBorder="1" applyAlignment="1">
      <alignment horizontal="center" vertical="center"/>
    </xf>
    <xf numFmtId="0" fontId="22" fillId="8" borderId="12" xfId="0" applyFont="1" applyFill="1" applyBorder="1" applyAlignment="1">
      <alignment horizontal="center" vertical="center"/>
    </xf>
    <xf numFmtId="0" fontId="22" fillId="0" borderId="12" xfId="0" applyFont="1" applyBorder="1" applyAlignment="1">
      <alignment horizontal="center" vertical="center"/>
    </xf>
    <xf numFmtId="0" fontId="22" fillId="8" borderId="12" xfId="0" applyFont="1" applyFill="1" applyBorder="1" applyAlignment="1">
      <alignment horizontal="center" vertical="center" wrapText="1"/>
    </xf>
    <xf numFmtId="0" fontId="9" fillId="3" borderId="1" xfId="0" applyFont="1" applyFill="1" applyBorder="1" applyAlignment="1">
      <alignment horizontal="left" vertical="center" wrapText="1"/>
    </xf>
    <xf numFmtId="0" fontId="9" fillId="3" borderId="1" xfId="0" applyFont="1" applyFill="1" applyBorder="1" applyAlignment="1">
      <alignment horizontal="center" vertical="center" wrapText="1"/>
    </xf>
    <xf numFmtId="0" fontId="9" fillId="3" borderId="1" xfId="0" applyFont="1" applyFill="1" applyBorder="1" applyAlignment="1">
      <alignment vertical="center" wrapText="1"/>
    </xf>
    <xf numFmtId="49" fontId="24" fillId="0" borderId="0" xfId="0" applyNumberFormat="1" applyFont="1" applyAlignment="1">
      <alignment horizontal="center" vertical="center"/>
    </xf>
    <xf numFmtId="49" fontId="24" fillId="0" borderId="0" xfId="0" applyNumberFormat="1" applyFont="1" applyAlignment="1">
      <alignment horizontal="left" vertical="center"/>
    </xf>
    <xf numFmtId="0" fontId="24" fillId="0" borderId="0" xfId="0" applyFont="1" applyAlignment="1">
      <alignment horizontal="left"/>
    </xf>
    <xf numFmtId="49" fontId="25" fillId="9" borderId="7" xfId="0" applyNumberFormat="1" applyFont="1" applyFill="1" applyBorder="1"/>
    <xf numFmtId="49" fontId="24" fillId="0" borderId="1" xfId="0" applyNumberFormat="1" applyFont="1" applyBorder="1" applyAlignment="1">
      <alignment horizontal="center" vertical="center"/>
    </xf>
    <xf numFmtId="49" fontId="25" fillId="9" borderId="1" xfId="0" applyNumberFormat="1" applyFont="1" applyFill="1" applyBorder="1" applyAlignment="1">
      <alignment horizontal="center"/>
    </xf>
    <xf numFmtId="49" fontId="24" fillId="0" borderId="1" xfId="0" applyNumberFormat="1" applyFont="1" applyBorder="1" applyAlignment="1">
      <alignment horizontal="left" vertical="center"/>
    </xf>
    <xf numFmtId="49" fontId="24" fillId="9" borderId="1" xfId="0" applyNumberFormat="1" applyFont="1" applyFill="1" applyBorder="1" applyAlignment="1">
      <alignment horizontal="center"/>
    </xf>
    <xf numFmtId="49" fontId="27" fillId="9" borderId="1" xfId="0" applyNumberFormat="1" applyFont="1" applyFill="1" applyBorder="1" applyAlignment="1">
      <alignment horizontal="center"/>
    </xf>
    <xf numFmtId="49" fontId="0" fillId="0" borderId="0" xfId="0" applyNumberFormat="1" applyAlignment="1">
      <alignment horizontal="center" vertical="center"/>
    </xf>
    <xf numFmtId="49" fontId="0" fillId="0" borderId="0" xfId="0" applyNumberFormat="1" applyAlignment="1">
      <alignment horizontal="left" vertical="center"/>
    </xf>
    <xf numFmtId="0" fontId="0" fillId="0" borderId="0" xfId="0" applyAlignment="1">
      <alignment horizontal="left"/>
    </xf>
    <xf numFmtId="49" fontId="0" fillId="9" borderId="0" xfId="0" applyNumberFormat="1" applyFill="1"/>
    <xf numFmtId="49" fontId="26" fillId="3" borderId="1" xfId="0" applyNumberFormat="1" applyFont="1" applyFill="1" applyBorder="1" applyAlignment="1">
      <alignment horizontal="center" vertical="center"/>
    </xf>
    <xf numFmtId="49" fontId="25" fillId="3" borderId="1" xfId="0" applyNumberFormat="1" applyFont="1" applyFill="1" applyBorder="1" applyAlignment="1">
      <alignment horizontal="center"/>
    </xf>
    <xf numFmtId="0" fontId="0" fillId="3" borderId="0" xfId="0" applyFill="1"/>
    <xf numFmtId="0" fontId="24" fillId="3" borderId="3" xfId="0" applyFont="1" applyFill="1" applyBorder="1" applyAlignment="1">
      <alignment horizontal="left"/>
    </xf>
    <xf numFmtId="0" fontId="24" fillId="3" borderId="4" xfId="0" applyFont="1" applyFill="1" applyBorder="1" applyAlignment="1">
      <alignment horizontal="left"/>
    </xf>
    <xf numFmtId="49" fontId="24" fillId="9" borderId="1" xfId="0" applyNumberFormat="1" applyFont="1" applyFill="1" applyBorder="1" applyAlignment="1">
      <alignment horizontal="center" wrapText="1"/>
    </xf>
    <xf numFmtId="0" fontId="9" fillId="0" borderId="3" xfId="3" applyFont="1" applyBorder="1" applyAlignment="1">
      <alignment horizontal="left" vertical="center"/>
    </xf>
    <xf numFmtId="0" fontId="9" fillId="0" borderId="4" xfId="3" applyFont="1" applyBorder="1" applyAlignment="1">
      <alignment horizontal="left" vertical="center"/>
    </xf>
    <xf numFmtId="0" fontId="9" fillId="10" borderId="1" xfId="0" applyFont="1" applyFill="1" applyBorder="1" applyAlignment="1">
      <alignment horizontal="left" vertical="center" wrapText="1"/>
    </xf>
    <xf numFmtId="0" fontId="9" fillId="11" borderId="1" xfId="0" applyFont="1" applyFill="1" applyBorder="1" applyAlignment="1">
      <alignment vertical="center" wrapText="1"/>
    </xf>
    <xf numFmtId="10" fontId="9" fillId="0" borderId="0" xfId="4" applyNumberFormat="1" applyFont="1" applyAlignment="1">
      <alignment vertical="center" wrapText="1"/>
    </xf>
    <xf numFmtId="0" fontId="0" fillId="0" borderId="0" xfId="0" applyAlignment="1">
      <alignment horizontal="center"/>
    </xf>
    <xf numFmtId="9" fontId="0" fillId="0" borderId="0" xfId="4" applyFont="1" applyAlignment="1">
      <alignment horizontal="center"/>
    </xf>
    <xf numFmtId="0" fontId="24" fillId="12" borderId="3" xfId="0" applyFont="1" applyFill="1" applyBorder="1" applyAlignment="1">
      <alignment horizontal="center" vertical="center"/>
    </xf>
    <xf numFmtId="0" fontId="24" fillId="0" borderId="0" xfId="0" applyFont="1"/>
    <xf numFmtId="0" fontId="24" fillId="0" borderId="1" xfId="0" applyFont="1" applyBorder="1"/>
    <xf numFmtId="178" fontId="24" fillId="0" borderId="1" xfId="0" applyNumberFormat="1" applyFont="1" applyBorder="1" applyAlignment="1">
      <alignment horizontal="center" vertical="center"/>
    </xf>
    <xf numFmtId="9" fontId="24" fillId="0" borderId="1" xfId="0" applyNumberFormat="1" applyFont="1" applyBorder="1" applyAlignment="1">
      <alignment horizontal="center"/>
    </xf>
    <xf numFmtId="0" fontId="24" fillId="0" borderId="1" xfId="0" applyFont="1" applyBorder="1" applyAlignment="1">
      <alignment horizontal="center"/>
    </xf>
    <xf numFmtId="9" fontId="24" fillId="0" borderId="1" xfId="4" applyFont="1" applyBorder="1" applyAlignment="1">
      <alignment horizontal="center" vertical="center"/>
    </xf>
    <xf numFmtId="0" fontId="24" fillId="0" borderId="29" xfId="0" applyFont="1" applyBorder="1"/>
    <xf numFmtId="9" fontId="24" fillId="0" borderId="29" xfId="0" applyNumberFormat="1" applyFont="1" applyBorder="1" applyAlignment="1">
      <alignment horizontal="center"/>
    </xf>
    <xf numFmtId="0" fontId="24" fillId="0" borderId="29" xfId="0" applyFont="1" applyBorder="1" applyAlignment="1">
      <alignment horizontal="center"/>
    </xf>
    <xf numFmtId="9" fontId="24" fillId="0" borderId="29" xfId="4" applyFont="1" applyBorder="1" applyAlignment="1">
      <alignment horizontal="center" vertical="center"/>
    </xf>
    <xf numFmtId="0" fontId="24" fillId="0" borderId="32" xfId="0" applyFont="1" applyBorder="1"/>
    <xf numFmtId="0" fontId="24" fillId="0" borderId="32" xfId="0" applyFont="1" applyBorder="1" applyAlignment="1">
      <alignment horizontal="center"/>
    </xf>
    <xf numFmtId="178" fontId="24" fillId="0" borderId="30" xfId="0" applyNumberFormat="1" applyFont="1" applyBorder="1" applyAlignment="1">
      <alignment horizontal="center" vertical="center"/>
    </xf>
    <xf numFmtId="0" fontId="24" fillId="12" borderId="24" xfId="0" applyFont="1" applyFill="1" applyBorder="1" applyAlignment="1">
      <alignment horizontal="center" vertical="center" wrapText="1"/>
    </xf>
    <xf numFmtId="0" fontId="24" fillId="12" borderId="2" xfId="0" applyFont="1" applyFill="1" applyBorder="1" applyAlignment="1">
      <alignment horizontal="center" vertical="center" wrapText="1"/>
    </xf>
    <xf numFmtId="0" fontId="24" fillId="0" borderId="34" xfId="0" applyFont="1" applyBorder="1" applyAlignment="1">
      <alignment horizontal="center"/>
    </xf>
    <xf numFmtId="0" fontId="24" fillId="0" borderId="35" xfId="0" applyFont="1" applyBorder="1" applyAlignment="1">
      <alignment horizontal="center"/>
    </xf>
    <xf numFmtId="178" fontId="24" fillId="0" borderId="32" xfId="0" applyNumberFormat="1" applyFont="1" applyBorder="1" applyAlignment="1">
      <alignment horizontal="center" vertical="center"/>
    </xf>
    <xf numFmtId="9" fontId="24" fillId="0" borderId="32" xfId="4" applyFont="1" applyBorder="1" applyAlignment="1">
      <alignment horizontal="center" vertical="center"/>
    </xf>
    <xf numFmtId="0" fontId="24" fillId="0" borderId="38" xfId="0" applyFont="1" applyBorder="1" applyAlignment="1">
      <alignment horizontal="center"/>
    </xf>
    <xf numFmtId="0" fontId="9" fillId="0" borderId="6" xfId="0" applyFont="1" applyBorder="1" applyAlignment="1">
      <alignment horizontal="center" vertical="center" wrapText="1"/>
    </xf>
    <xf numFmtId="0" fontId="30" fillId="0" borderId="28" xfId="0" applyFont="1" applyBorder="1"/>
    <xf numFmtId="0" fontId="9" fillId="0" borderId="39" xfId="0" applyFont="1" applyBorder="1" applyAlignment="1">
      <alignment horizontal="center" vertical="center" wrapText="1"/>
    </xf>
    <xf numFmtId="0" fontId="9" fillId="0" borderId="40" xfId="0" applyFont="1" applyBorder="1" applyAlignment="1">
      <alignment horizontal="center" vertical="center" wrapText="1"/>
    </xf>
    <xf numFmtId="0" fontId="30" fillId="0" borderId="23" xfId="0" applyFont="1" applyBorder="1"/>
    <xf numFmtId="0" fontId="9" fillId="0" borderId="0" xfId="0" applyFont="1" applyBorder="1" applyAlignment="1">
      <alignment horizontal="center" vertical="center" wrapText="1"/>
    </xf>
    <xf numFmtId="0" fontId="9" fillId="0" borderId="41" xfId="0" applyFont="1" applyBorder="1" applyAlignment="1">
      <alignment horizontal="center" vertical="center" wrapText="1"/>
    </xf>
    <xf numFmtId="0" fontId="30" fillId="0" borderId="31" xfId="0" applyFont="1" applyBorder="1"/>
    <xf numFmtId="0" fontId="9" fillId="0" borderId="42" xfId="0" applyFont="1" applyBorder="1" applyAlignment="1">
      <alignment horizontal="center" vertical="center" wrapText="1"/>
    </xf>
    <xf numFmtId="0" fontId="9" fillId="0" borderId="12" xfId="0" applyFont="1" applyBorder="1" applyAlignment="1">
      <alignment horizontal="center" vertical="center" wrapText="1"/>
    </xf>
    <xf numFmtId="179" fontId="24" fillId="0" borderId="1" xfId="4" applyNumberFormat="1" applyFont="1" applyBorder="1" applyAlignment="1">
      <alignment horizontal="center" vertical="center"/>
    </xf>
    <xf numFmtId="178" fontId="24" fillId="13" borderId="29" xfId="0" applyNumberFormat="1" applyFont="1" applyFill="1" applyBorder="1" applyAlignment="1">
      <alignment horizontal="center" vertical="center"/>
    </xf>
    <xf numFmtId="179" fontId="24" fillId="0" borderId="5" xfId="0" applyNumberFormat="1" applyFont="1" applyBorder="1" applyAlignment="1">
      <alignment horizontal="center" vertical="center"/>
    </xf>
    <xf numFmtId="0" fontId="30" fillId="0" borderId="1" xfId="0" applyFont="1" applyBorder="1"/>
    <xf numFmtId="9" fontId="9" fillId="0" borderId="1" xfId="0" applyNumberFormat="1" applyFont="1" applyBorder="1" applyAlignment="1">
      <alignment horizontal="center" vertical="center" wrapText="1"/>
    </xf>
    <xf numFmtId="0" fontId="31" fillId="0" borderId="1" xfId="0" applyFont="1" applyBorder="1"/>
    <xf numFmtId="10" fontId="31" fillId="0" borderId="1" xfId="4" applyNumberFormat="1" applyFont="1" applyBorder="1" applyAlignment="1"/>
    <xf numFmtId="10" fontId="31" fillId="0" borderId="1" xfId="0" applyNumberFormat="1" applyFont="1" applyBorder="1"/>
    <xf numFmtId="9" fontId="0" fillId="0" borderId="0" xfId="0" applyNumberFormat="1" applyAlignment="1">
      <alignment horizontal="center"/>
    </xf>
    <xf numFmtId="178" fontId="0" fillId="0" borderId="0" xfId="0" applyNumberFormat="1"/>
    <xf numFmtId="178" fontId="0" fillId="0" borderId="0" xfId="0" applyNumberFormat="1" applyAlignment="1">
      <alignment horizontal="center" vertical="center"/>
    </xf>
    <xf numFmtId="0" fontId="10" fillId="3" borderId="1" xfId="0" applyFont="1" applyFill="1" applyBorder="1" applyAlignment="1">
      <alignment vertical="center" wrapText="1"/>
    </xf>
    <xf numFmtId="0" fontId="10" fillId="3" borderId="1" xfId="0" applyFont="1" applyFill="1" applyBorder="1" applyAlignment="1">
      <alignment horizontal="left" vertical="center" wrapText="1"/>
    </xf>
    <xf numFmtId="0" fontId="9" fillId="3" borderId="0" xfId="0" applyFont="1" applyFill="1" applyBorder="1" applyAlignment="1">
      <alignment horizontal="left" vertical="center" wrapText="1"/>
    </xf>
    <xf numFmtId="0" fontId="9" fillId="0" borderId="1" xfId="0" quotePrefix="1" applyFont="1" applyFill="1" applyBorder="1" applyAlignment="1">
      <alignment vertical="center" wrapText="1"/>
    </xf>
    <xf numFmtId="0" fontId="9" fillId="14" borderId="1" xfId="0" applyFont="1" applyFill="1" applyBorder="1" applyAlignment="1">
      <alignment horizontal="center" vertical="center" wrapText="1"/>
    </xf>
    <xf numFmtId="0" fontId="9" fillId="14" borderId="1" xfId="0" applyFont="1" applyFill="1" applyBorder="1" applyAlignment="1">
      <alignment vertical="center" wrapText="1"/>
    </xf>
    <xf numFmtId="0" fontId="9" fillId="14" borderId="0" xfId="0" applyFont="1" applyFill="1" applyAlignment="1">
      <alignment horizontal="center" vertical="center" wrapText="1"/>
    </xf>
    <xf numFmtId="0" fontId="9" fillId="3" borderId="26" xfId="0" applyFont="1" applyFill="1" applyBorder="1" applyAlignment="1">
      <alignment vertical="center" wrapText="1"/>
    </xf>
    <xf numFmtId="0" fontId="9" fillId="3" borderId="26" xfId="0" applyFont="1" applyFill="1" applyBorder="1" applyAlignment="1">
      <alignment horizontal="left" vertical="center" wrapText="1"/>
    </xf>
    <xf numFmtId="0" fontId="9" fillId="0" borderId="0" xfId="0" applyFont="1" applyAlignment="1">
      <alignment horizontal="left" vertical="center" wrapText="1"/>
    </xf>
    <xf numFmtId="0" fontId="9" fillId="15" borderId="1" xfId="0" applyFont="1" applyFill="1" applyBorder="1" applyAlignment="1">
      <alignment horizontal="center" vertical="center" wrapText="1"/>
    </xf>
    <xf numFmtId="0" fontId="9" fillId="15" borderId="1" xfId="0" applyFont="1" applyFill="1" applyBorder="1" applyAlignment="1">
      <alignment horizontal="left" vertical="center" wrapText="1"/>
    </xf>
    <xf numFmtId="0" fontId="9" fillId="0" borderId="1" xfId="0" applyFont="1" applyFill="1" applyBorder="1" applyAlignment="1">
      <alignment horizontal="right" vertical="center" wrapText="1"/>
    </xf>
    <xf numFmtId="0" fontId="32" fillId="0" borderId="1" xfId="0" applyFont="1" applyFill="1" applyBorder="1" applyAlignment="1">
      <alignment horizontal="right" vertical="center" wrapText="1"/>
    </xf>
    <xf numFmtId="0" fontId="32" fillId="0" borderId="2" xfId="0" applyFont="1" applyFill="1" applyBorder="1" applyAlignment="1">
      <alignment horizontal="right" vertical="center" wrapText="1"/>
    </xf>
    <xf numFmtId="0" fontId="32" fillId="0" borderId="1" xfId="0" applyFont="1" applyBorder="1" applyAlignment="1">
      <alignment horizontal="right" vertical="center" wrapText="1"/>
    </xf>
    <xf numFmtId="0" fontId="9" fillId="0" borderId="1" xfId="3" applyFont="1" applyBorder="1" applyAlignment="1">
      <alignment horizontal="center" vertical="center"/>
    </xf>
    <xf numFmtId="0" fontId="9" fillId="11" borderId="1" xfId="0" applyFont="1" applyFill="1" applyBorder="1" applyAlignment="1">
      <alignment horizontal="left" vertical="center" wrapText="1"/>
    </xf>
    <xf numFmtId="0" fontId="30" fillId="0" borderId="0" xfId="0" applyFont="1" applyBorder="1"/>
    <xf numFmtId="0" fontId="9" fillId="16" borderId="1" xfId="0" applyFont="1" applyFill="1" applyBorder="1" applyAlignment="1">
      <alignment horizontal="left" vertical="center" wrapText="1"/>
    </xf>
    <xf numFmtId="14" fontId="8" fillId="0" borderId="1" xfId="3" applyNumberFormat="1" applyFont="1" applyBorder="1" applyAlignment="1">
      <alignment vertical="center" wrapText="1"/>
    </xf>
    <xf numFmtId="0" fontId="9" fillId="11" borderId="1" xfId="0" applyFont="1" applyFill="1" applyBorder="1" applyAlignment="1">
      <alignment horizontal="center" vertical="center" wrapText="1"/>
    </xf>
    <xf numFmtId="0" fontId="24" fillId="3" borderId="3" xfId="0" applyFont="1" applyFill="1" applyBorder="1" applyAlignment="1">
      <alignment horizontal="left"/>
    </xf>
    <xf numFmtId="0" fontId="24" fillId="3" borderId="4" xfId="0" applyFont="1" applyFill="1" applyBorder="1" applyAlignment="1">
      <alignment horizontal="left"/>
    </xf>
    <xf numFmtId="0" fontId="10" fillId="0" borderId="1" xfId="0" applyFont="1" applyBorder="1" applyAlignment="1">
      <alignment horizontal="center" vertical="center" wrapText="1"/>
    </xf>
    <xf numFmtId="0" fontId="9" fillId="0" borderId="0" xfId="0" applyFont="1" applyFill="1" applyBorder="1" applyAlignment="1">
      <alignment horizontal="center" vertical="center" wrapText="1"/>
    </xf>
    <xf numFmtId="0" fontId="10" fillId="0" borderId="1" xfId="0" applyFont="1" applyFill="1" applyBorder="1" applyAlignment="1">
      <alignment horizontal="left" vertical="center" wrapText="1"/>
    </xf>
    <xf numFmtId="0" fontId="10" fillId="0" borderId="0" xfId="0" applyFont="1" applyAlignment="1">
      <alignment vertical="center" wrapText="1"/>
    </xf>
    <xf numFmtId="0" fontId="30" fillId="0" borderId="44" xfId="0" applyFont="1" applyBorder="1"/>
    <xf numFmtId="0" fontId="9" fillId="0" borderId="11" xfId="0" applyFont="1" applyBorder="1" applyAlignment="1">
      <alignment horizontal="center" vertical="center" wrapText="1"/>
    </xf>
    <xf numFmtId="0" fontId="30" fillId="0" borderId="36" xfId="0" applyFont="1" applyBorder="1"/>
    <xf numFmtId="0" fontId="9" fillId="0" borderId="43" xfId="0" applyFont="1" applyBorder="1" applyAlignment="1">
      <alignment horizontal="center" vertical="center" wrapText="1"/>
    </xf>
    <xf numFmtId="0" fontId="30" fillId="0" borderId="45" xfId="0" applyFont="1" applyBorder="1"/>
    <xf numFmtId="0" fontId="30" fillId="0" borderId="43" xfId="0" applyFont="1" applyBorder="1"/>
    <xf numFmtId="0" fontId="30" fillId="0" borderId="14" xfId="0" applyFont="1" applyBorder="1"/>
    <xf numFmtId="0" fontId="30" fillId="0" borderId="46" xfId="0" applyFont="1" applyBorder="1"/>
    <xf numFmtId="0" fontId="30" fillId="0" borderId="8" xfId="0" applyFont="1" applyBorder="1"/>
    <xf numFmtId="0" fontId="30" fillId="0" borderId="47" xfId="0" applyFont="1" applyBorder="1"/>
    <xf numFmtId="0" fontId="9" fillId="0" borderId="14" xfId="0" applyFont="1" applyBorder="1" applyAlignment="1">
      <alignment horizontal="center" vertical="center" wrapText="1"/>
    </xf>
    <xf numFmtId="0" fontId="9" fillId="0" borderId="46" xfId="0" applyFont="1" applyBorder="1" applyAlignment="1">
      <alignment horizontal="center" vertical="center" wrapText="1"/>
    </xf>
    <xf numFmtId="0" fontId="9" fillId="0" borderId="3" xfId="0" applyFont="1" applyBorder="1" applyAlignment="1">
      <alignment horizontal="left" vertical="center" wrapText="1"/>
    </xf>
    <xf numFmtId="0" fontId="9" fillId="0" borderId="4" xfId="0" applyFont="1" applyBorder="1" applyAlignment="1">
      <alignment horizontal="left" vertical="center" wrapText="1"/>
    </xf>
    <xf numFmtId="0" fontId="9" fillId="0" borderId="2" xfId="0" applyFont="1" applyBorder="1" applyAlignment="1">
      <alignment horizontal="left" vertical="center" wrapText="1"/>
    </xf>
    <xf numFmtId="0" fontId="9" fillId="0" borderId="5" xfId="0" applyFont="1" applyBorder="1" applyAlignment="1">
      <alignment horizontal="left" vertical="center" wrapText="1"/>
    </xf>
    <xf numFmtId="0" fontId="9" fillId="0" borderId="43" xfId="0" applyFont="1" applyBorder="1" applyAlignment="1">
      <alignment horizontal="left" vertical="center" wrapText="1"/>
    </xf>
    <xf numFmtId="0" fontId="9" fillId="0" borderId="3" xfId="0" applyFont="1" applyBorder="1" applyAlignment="1">
      <alignment vertical="center" wrapText="1"/>
    </xf>
    <xf numFmtId="0" fontId="9" fillId="0" borderId="4" xfId="0" applyFont="1" applyBorder="1" applyAlignment="1">
      <alignment vertical="center" wrapText="1"/>
    </xf>
    <xf numFmtId="0" fontId="9" fillId="3" borderId="2" xfId="0" applyFont="1" applyFill="1" applyBorder="1" applyAlignment="1">
      <alignment horizontal="left" vertical="center" wrapText="1"/>
    </xf>
    <xf numFmtId="0" fontId="9" fillId="3" borderId="5" xfId="0" applyFont="1" applyFill="1" applyBorder="1" applyAlignment="1">
      <alignment horizontal="left" vertical="center" wrapText="1"/>
    </xf>
    <xf numFmtId="0" fontId="9" fillId="3" borderId="43" xfId="0" applyFont="1" applyFill="1" applyBorder="1" applyAlignment="1">
      <alignment horizontal="left" vertical="center" wrapText="1"/>
    </xf>
    <xf numFmtId="0" fontId="9" fillId="0" borderId="1" xfId="0" applyFont="1" applyBorder="1" applyAlignment="1">
      <alignment horizontal="left" vertical="top" wrapText="1"/>
    </xf>
    <xf numFmtId="0" fontId="9" fillId="0" borderId="1" xfId="0" applyFont="1" applyBorder="1" applyAlignment="1">
      <alignment vertical="top" wrapText="1"/>
    </xf>
    <xf numFmtId="0" fontId="14" fillId="11" borderId="1" xfId="0" applyFont="1" applyFill="1" applyBorder="1" applyAlignment="1">
      <alignment horizontal="center" vertical="center" wrapText="1"/>
    </xf>
    <xf numFmtId="0" fontId="33" fillId="0" borderId="0" xfId="0" applyFont="1"/>
    <xf numFmtId="0" fontId="7" fillId="0" borderId="7" xfId="3" applyFont="1" applyBorder="1" applyAlignment="1">
      <alignment horizontal="center" vertical="center" wrapText="1"/>
    </xf>
    <xf numFmtId="0" fontId="8" fillId="0" borderId="1" xfId="3" applyFont="1" applyBorder="1" applyAlignment="1">
      <alignment horizontal="left" vertical="center"/>
    </xf>
    <xf numFmtId="0" fontId="8" fillId="4" borderId="3" xfId="3" applyFont="1" applyFill="1" applyBorder="1" applyAlignment="1">
      <alignment horizontal="left" vertical="center" wrapText="1"/>
    </xf>
    <xf numFmtId="0" fontId="8" fillId="4" borderId="4" xfId="3" applyFont="1" applyFill="1" applyBorder="1" applyAlignment="1">
      <alignment horizontal="left" vertical="center" wrapText="1"/>
    </xf>
    <xf numFmtId="0" fontId="9" fillId="0" borderId="3" xfId="3" applyFont="1" applyBorder="1" applyAlignment="1">
      <alignment horizontal="left" vertical="center"/>
    </xf>
    <xf numFmtId="0" fontId="9" fillId="0" borderId="4" xfId="3" applyFont="1" applyBorder="1" applyAlignment="1">
      <alignment horizontal="left" vertical="center"/>
    </xf>
    <xf numFmtId="14" fontId="9" fillId="0" borderId="3" xfId="3" applyNumberFormat="1" applyFont="1" applyBorder="1" applyAlignment="1">
      <alignment horizontal="left" vertical="center" wrapText="1"/>
    </xf>
    <xf numFmtId="14" fontId="9" fillId="0" borderId="6" xfId="3" applyNumberFormat="1" applyFont="1" applyBorder="1" applyAlignment="1">
      <alignment horizontal="left" vertical="center" wrapText="1"/>
    </xf>
    <xf numFmtId="14" fontId="9" fillId="0" borderId="4" xfId="3" applyNumberFormat="1" applyFont="1" applyBorder="1" applyAlignment="1">
      <alignment horizontal="left" vertical="center" wrapText="1"/>
    </xf>
    <xf numFmtId="0" fontId="9" fillId="0" borderId="3" xfId="3" applyFont="1" applyBorder="1" applyAlignment="1">
      <alignment horizontal="left" vertical="center" wrapText="1"/>
    </xf>
    <xf numFmtId="0" fontId="9" fillId="0" borderId="4" xfId="3" applyFont="1" applyBorder="1" applyAlignment="1">
      <alignment horizontal="left" vertical="center" wrapText="1"/>
    </xf>
    <xf numFmtId="0" fontId="9" fillId="0" borderId="17" xfId="3" applyFont="1" applyBorder="1" applyAlignment="1">
      <alignment horizontal="left" vertical="center"/>
    </xf>
    <xf numFmtId="0" fontId="9" fillId="0" borderId="18" xfId="3" applyFont="1" applyBorder="1" applyAlignment="1">
      <alignment horizontal="left" vertical="center"/>
    </xf>
    <xf numFmtId="0" fontId="9" fillId="0" borderId="19" xfId="3" applyFont="1" applyBorder="1" applyAlignment="1">
      <alignment horizontal="left" vertical="center"/>
    </xf>
    <xf numFmtId="0" fontId="9" fillId="0" borderId="20" xfId="3" applyFont="1" applyBorder="1" applyAlignment="1">
      <alignment horizontal="left" vertical="center"/>
    </xf>
    <xf numFmtId="0" fontId="9" fillId="0" borderId="21" xfId="3" applyFont="1" applyBorder="1" applyAlignment="1">
      <alignment horizontal="left" vertical="center"/>
    </xf>
    <xf numFmtId="0" fontId="9" fillId="0" borderId="22" xfId="3" applyFont="1" applyBorder="1" applyAlignment="1">
      <alignment horizontal="left" vertical="center"/>
    </xf>
    <xf numFmtId="0" fontId="9" fillId="0" borderId="6" xfId="3" applyFont="1" applyBorder="1" applyAlignment="1">
      <alignment horizontal="left" vertical="center" wrapText="1"/>
    </xf>
    <xf numFmtId="0" fontId="24" fillId="0" borderId="33" xfId="0" applyFont="1" applyBorder="1" applyAlignment="1">
      <alignment horizontal="center" vertical="center"/>
    </xf>
    <xf numFmtId="0" fontId="24" fillId="0" borderId="25" xfId="0" applyFont="1" applyBorder="1" applyAlignment="1">
      <alignment horizontal="center" vertical="center"/>
    </xf>
    <xf numFmtId="0" fontId="24" fillId="0" borderId="36" xfId="0" applyFont="1" applyBorder="1" applyAlignment="1">
      <alignment horizontal="center" vertical="center"/>
    </xf>
    <xf numFmtId="9" fontId="24" fillId="0" borderId="30" xfId="0" applyNumberFormat="1" applyFont="1" applyBorder="1" applyAlignment="1">
      <alignment horizontal="center" vertical="center"/>
    </xf>
    <xf numFmtId="9" fontId="24" fillId="0" borderId="26" xfId="0" applyNumberFormat="1" applyFont="1" applyBorder="1" applyAlignment="1">
      <alignment horizontal="center" vertical="center"/>
    </xf>
    <xf numFmtId="9" fontId="24" fillId="0" borderId="37" xfId="0" applyNumberFormat="1" applyFont="1" applyBorder="1" applyAlignment="1">
      <alignment horizontal="center" vertical="center"/>
    </xf>
    <xf numFmtId="178" fontId="24" fillId="0" borderId="30" xfId="0" applyNumberFormat="1" applyFont="1" applyBorder="1" applyAlignment="1">
      <alignment horizontal="center" vertical="center"/>
    </xf>
    <xf numFmtId="178" fontId="24" fillId="0" borderId="26" xfId="0" applyNumberFormat="1" applyFont="1" applyBorder="1" applyAlignment="1">
      <alignment horizontal="center" vertical="center"/>
    </xf>
    <xf numFmtId="178" fontId="24" fillId="0" borderId="37" xfId="0" applyNumberFormat="1" applyFont="1" applyBorder="1" applyAlignment="1">
      <alignment horizontal="center" vertical="center"/>
    </xf>
    <xf numFmtId="0" fontId="24" fillId="0" borderId="27" xfId="0" applyFont="1" applyBorder="1" applyAlignment="1">
      <alignment horizontal="center" vertical="center"/>
    </xf>
    <xf numFmtId="9" fontId="24" fillId="0" borderId="5" xfId="0" applyNumberFormat="1" applyFont="1" applyBorder="1" applyAlignment="1">
      <alignment horizontal="center" vertical="center"/>
    </xf>
    <xf numFmtId="0" fontId="24" fillId="0" borderId="24" xfId="0" applyFont="1" applyBorder="1" applyAlignment="1">
      <alignment horizontal="center" vertical="center"/>
    </xf>
    <xf numFmtId="9" fontId="24" fillId="0" borderId="2" xfId="0" applyNumberFormat="1" applyFont="1" applyBorder="1" applyAlignment="1">
      <alignment horizontal="center" vertical="center"/>
    </xf>
    <xf numFmtId="0" fontId="7" fillId="0" borderId="1" xfId="0" applyFont="1" applyBorder="1" applyAlignment="1">
      <alignment horizontal="center" vertical="center" wrapText="1"/>
    </xf>
    <xf numFmtId="0" fontId="22" fillId="5" borderId="8" xfId="0" applyFont="1" applyFill="1" applyBorder="1" applyAlignment="1">
      <alignment horizontal="center" vertical="center"/>
    </xf>
    <xf numFmtId="0" fontId="22" fillId="5" borderId="9" xfId="0" applyFont="1" applyFill="1" applyBorder="1" applyAlignment="1">
      <alignment horizontal="center" vertical="center"/>
    </xf>
    <xf numFmtId="0" fontId="22" fillId="5" borderId="10" xfId="0" applyFont="1" applyFill="1" applyBorder="1" applyAlignment="1">
      <alignment horizontal="center" vertical="center"/>
    </xf>
    <xf numFmtId="0" fontId="22" fillId="7" borderId="8" xfId="0" applyFont="1" applyFill="1" applyBorder="1" applyAlignment="1">
      <alignment horizontal="center" vertical="center"/>
    </xf>
    <xf numFmtId="0" fontId="22" fillId="7" borderId="9" xfId="0" applyFont="1" applyFill="1" applyBorder="1" applyAlignment="1">
      <alignment horizontal="center" vertical="center"/>
    </xf>
    <xf numFmtId="0" fontId="22" fillId="7" borderId="10" xfId="0" applyFont="1" applyFill="1" applyBorder="1" applyAlignment="1">
      <alignment horizontal="center" vertical="center"/>
    </xf>
    <xf numFmtId="0" fontId="22" fillId="8" borderId="15" xfId="0" applyFont="1" applyFill="1" applyBorder="1" applyAlignment="1">
      <alignment horizontal="center" vertical="center" wrapText="1"/>
    </xf>
    <xf numFmtId="0" fontId="22" fillId="8" borderId="14" xfId="0" applyFont="1" applyFill="1" applyBorder="1" applyAlignment="1">
      <alignment horizontal="center" vertical="center" wrapText="1"/>
    </xf>
    <xf numFmtId="0" fontId="22" fillId="8" borderId="13" xfId="0" applyFont="1" applyFill="1" applyBorder="1" applyAlignment="1">
      <alignment horizontal="center" vertical="center" wrapText="1"/>
    </xf>
    <xf numFmtId="0" fontId="22" fillId="8" borderId="16" xfId="0" applyFont="1" applyFill="1" applyBorder="1" applyAlignment="1">
      <alignment horizontal="center" vertical="center" wrapText="1"/>
    </xf>
    <xf numFmtId="0" fontId="24" fillId="0" borderId="3" xfId="0" applyFont="1" applyBorder="1" applyAlignment="1">
      <alignment horizontal="left"/>
    </xf>
    <xf numFmtId="0" fontId="24" fillId="0" borderId="4" xfId="0" applyFont="1" applyBorder="1" applyAlignment="1">
      <alignment horizontal="left"/>
    </xf>
    <xf numFmtId="0" fontId="24" fillId="3" borderId="3" xfId="0" applyFont="1" applyFill="1" applyBorder="1" applyAlignment="1">
      <alignment horizontal="left"/>
    </xf>
    <xf numFmtId="0" fontId="24" fillId="3" borderId="4" xfId="0" applyFont="1" applyFill="1" applyBorder="1" applyAlignment="1">
      <alignment horizontal="left"/>
    </xf>
    <xf numFmtId="49" fontId="24" fillId="0" borderId="3" xfId="0" applyNumberFormat="1" applyFont="1" applyBorder="1" applyAlignment="1">
      <alignment horizontal="right" vertical="center"/>
    </xf>
    <xf numFmtId="49" fontId="24" fillId="0" borderId="4" xfId="0" applyNumberFormat="1" applyFont="1" applyBorder="1" applyAlignment="1">
      <alignment horizontal="right" vertical="center"/>
    </xf>
    <xf numFmtId="49" fontId="24" fillId="0" borderId="3" xfId="0" applyNumberFormat="1" applyFont="1" applyBorder="1" applyAlignment="1">
      <alignment horizontal="left" vertical="center"/>
    </xf>
    <xf numFmtId="49" fontId="24" fillId="0" borderId="4" xfId="0" applyNumberFormat="1" applyFont="1" applyBorder="1" applyAlignment="1">
      <alignment horizontal="left" vertical="center"/>
    </xf>
    <xf numFmtId="0" fontId="7" fillId="0" borderId="7" xfId="0" applyFont="1" applyBorder="1" applyAlignment="1">
      <alignment horizontal="center" vertical="center" wrapText="1"/>
    </xf>
    <xf numFmtId="0" fontId="11" fillId="0" borderId="2" xfId="0" applyFont="1" applyBorder="1" applyAlignment="1">
      <alignment horizontal="center" vertical="center"/>
    </xf>
    <xf numFmtId="0" fontId="11" fillId="0" borderId="5" xfId="0" applyFont="1" applyBorder="1" applyAlignment="1">
      <alignment horizontal="center" vertical="center"/>
    </xf>
    <xf numFmtId="0" fontId="11" fillId="0" borderId="1" xfId="0" applyFont="1" applyBorder="1" applyAlignment="1">
      <alignment horizontal="center" vertical="center"/>
    </xf>
    <xf numFmtId="0" fontId="11" fillId="0" borderId="3" xfId="0" applyFont="1" applyBorder="1" applyAlignment="1">
      <alignment horizontal="center" wrapText="1"/>
    </xf>
    <xf numFmtId="0" fontId="11" fillId="0" borderId="6" xfId="0" applyFont="1" applyBorder="1" applyAlignment="1">
      <alignment horizontal="center" wrapText="1"/>
    </xf>
    <xf numFmtId="0" fontId="11" fillId="0" borderId="4" xfId="0" applyFont="1" applyBorder="1" applyAlignment="1">
      <alignment horizontal="center" wrapText="1"/>
    </xf>
    <xf numFmtId="0" fontId="11" fillId="0" borderId="3" xfId="0" applyFont="1" applyBorder="1" applyAlignment="1">
      <alignment horizontal="center" vertical="center"/>
    </xf>
    <xf numFmtId="0" fontId="11" fillId="0" borderId="6" xfId="0" applyFont="1" applyBorder="1" applyAlignment="1">
      <alignment horizontal="center" vertical="center"/>
    </xf>
    <xf numFmtId="0" fontId="11" fillId="0" borderId="4" xfId="0" applyFont="1" applyBorder="1" applyAlignment="1">
      <alignment horizontal="center" vertical="center"/>
    </xf>
    <xf numFmtId="0" fontId="11" fillId="0" borderId="3" xfId="0" applyFont="1" applyBorder="1" applyAlignment="1">
      <alignment horizontal="center"/>
    </xf>
    <xf numFmtId="0" fontId="11" fillId="0" borderId="6" xfId="0" applyFont="1" applyBorder="1" applyAlignment="1">
      <alignment horizontal="center"/>
    </xf>
    <xf numFmtId="0" fontId="11" fillId="0" borderId="4" xfId="0" applyFont="1" applyBorder="1" applyAlignment="1">
      <alignment horizontal="center"/>
    </xf>
    <xf numFmtId="0" fontId="11" fillId="0" borderId="3" xfId="0" applyFont="1" applyFill="1" applyBorder="1" applyAlignment="1">
      <alignment horizontal="center"/>
    </xf>
    <xf numFmtId="0" fontId="11" fillId="0" borderId="4" xfId="0" applyFont="1" applyFill="1" applyBorder="1" applyAlignment="1">
      <alignment horizontal="center"/>
    </xf>
    <xf numFmtId="0" fontId="9" fillId="0" borderId="2" xfId="0" applyFont="1" applyBorder="1" applyAlignment="1">
      <alignment horizontal="center" vertical="center" wrapText="1"/>
    </xf>
    <xf numFmtId="0" fontId="9" fillId="0" borderId="5" xfId="0" applyFont="1" applyBorder="1" applyAlignment="1">
      <alignment horizontal="center" vertical="center" wrapText="1"/>
    </xf>
    <xf numFmtId="0" fontId="12" fillId="4" borderId="1" xfId="2" applyFont="1" applyFill="1" applyBorder="1" applyAlignment="1" applyProtection="1">
      <alignment horizontal="center" vertical="center"/>
      <protection locked="0"/>
    </xf>
    <xf numFmtId="0" fontId="15" fillId="0" borderId="0" xfId="0" applyFont="1" applyAlignment="1">
      <alignment horizontal="center"/>
    </xf>
    <xf numFmtId="0" fontId="14" fillId="0" borderId="1" xfId="0" applyFont="1" applyBorder="1" applyAlignment="1">
      <alignment horizontal="center" vertical="center" wrapText="1"/>
    </xf>
    <xf numFmtId="0" fontId="10" fillId="11" borderId="1" xfId="0" applyFont="1" applyFill="1" applyBorder="1" applyAlignment="1">
      <alignment horizontal="center" vertical="center" wrapText="1"/>
    </xf>
    <xf numFmtId="0" fontId="14" fillId="0" borderId="1" xfId="0" applyFont="1" applyFill="1" applyBorder="1" applyAlignment="1">
      <alignment vertical="center" wrapText="1"/>
    </xf>
  </cellXfs>
  <cellStyles count="5">
    <cellStyle name="常规" xfId="0" builtinId="0"/>
    <cellStyle name="常规 2" xfId="1" xr:uid="{071D6450-FF26-412C-827F-5B584E03A057}"/>
    <cellStyle name="常规 3" xfId="2" xr:uid="{B955DD4E-9BB0-45A8-A48C-BDAB8F15073F}"/>
    <cellStyle name="常规 4" xfId="3" xr:uid="{EACA7306-C644-4B35-AFA4-8FF34AB13CB5}"/>
    <cellStyle name="百分比" xfId="4" builtinId="5"/>
  </cellStyles>
  <dxfs count="0"/>
  <tableStyles count="0" defaultTableStyle="TableStyleMedium2" defaultPivotStyle="PivotStyleLight16"/>
  <colors>
    <mruColors>
      <color rgb="FF66FF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externalLink" Target="externalLinks/externalLink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3.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2.xml"/><Relationship Id="rId27" Type="http://schemas.openxmlformats.org/officeDocument/2006/relationships/calcChain" Target="calcChain.xml"/><Relationship Id="rId30"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zh-CN"/>
              <a:t>SRQ Status</a:t>
            </a:r>
            <a:endParaRPr lang="zh-CN"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84B-442E-B619-BFC5A1E3461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84B-442E-B619-BFC5A1E3461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84B-442E-B619-BFC5A1E3461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84B-442E-B619-BFC5A1E34612}"/>
              </c:ext>
            </c:extLst>
          </c:dPt>
          <c:cat>
            <c:strRef>
              <c:f>SRQ!$G$3:$G$6</c:f>
              <c:strCache>
                <c:ptCount val="4"/>
                <c:pt idx="0">
                  <c:v>done Items</c:v>
                </c:pt>
                <c:pt idx="1">
                  <c:v>in validation/debug</c:v>
                </c:pt>
                <c:pt idx="2">
                  <c:v>in progress</c:v>
                </c:pt>
                <c:pt idx="3">
                  <c:v>To do</c:v>
                </c:pt>
              </c:strCache>
            </c:strRef>
          </c:cat>
          <c:val>
            <c:numRef>
              <c:f>SRQ!$H$3:$H$6</c:f>
              <c:numCache>
                <c:formatCode>General</c:formatCode>
                <c:ptCount val="4"/>
                <c:pt idx="0">
                  <c:v>79</c:v>
                </c:pt>
                <c:pt idx="1">
                  <c:v>66</c:v>
                </c:pt>
                <c:pt idx="2">
                  <c:v>152</c:v>
                </c:pt>
                <c:pt idx="3">
                  <c:v>0</c:v>
                </c:pt>
              </c:numCache>
            </c:numRef>
          </c:val>
          <c:extLst>
            <c:ext xmlns:c16="http://schemas.microsoft.com/office/drawing/2014/chart" uri="{C3380CC4-5D6E-409C-BE32-E72D297353CC}">
              <c16:uniqueId val="{00000008-784B-442E-B619-BFC5A1E34612}"/>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46C-4F14-B26E-B0D440E0302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46C-4F14-B26E-B0D440E0302C}"/>
              </c:ext>
            </c:extLst>
          </c:dPt>
          <c:cat>
            <c:strRef>
              <c:f>SRQ!$G$13:$G$14</c:f>
              <c:strCache>
                <c:ptCount val="2"/>
                <c:pt idx="0">
                  <c:v>SRQ Completion Status</c:v>
                </c:pt>
                <c:pt idx="1">
                  <c:v>SRQ non completion</c:v>
                </c:pt>
              </c:strCache>
            </c:strRef>
          </c:cat>
          <c:val>
            <c:numRef>
              <c:f>SRQ!$H$13:$H$14</c:f>
              <c:numCache>
                <c:formatCode>0.00%</c:formatCode>
                <c:ptCount val="2"/>
                <c:pt idx="0">
                  <c:v>0.68855218855218858</c:v>
                </c:pt>
                <c:pt idx="1">
                  <c:v>0.31144781144781142</c:v>
                </c:pt>
              </c:numCache>
            </c:numRef>
          </c:val>
          <c:extLst>
            <c:ext xmlns:c16="http://schemas.microsoft.com/office/drawing/2014/chart" uri="{C3380CC4-5D6E-409C-BE32-E72D297353CC}">
              <c16:uniqueId val="{00000000-79D3-4CF3-B9B6-EDF18EC481BA}"/>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zh-CN"/>
              <a:t>JDE SRQ Status overview</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barChart>
        <c:barDir val="bar"/>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CN"/>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SRQ!$G$3:$G$6</c:f>
              <c:strCache>
                <c:ptCount val="4"/>
                <c:pt idx="0">
                  <c:v>done Items</c:v>
                </c:pt>
                <c:pt idx="1">
                  <c:v>in validation/debug</c:v>
                </c:pt>
                <c:pt idx="2">
                  <c:v>in progress</c:v>
                </c:pt>
                <c:pt idx="3">
                  <c:v>To do</c:v>
                </c:pt>
              </c:strCache>
            </c:strRef>
          </c:cat>
          <c:val>
            <c:numRef>
              <c:f>SRQ!$H$3:$H$6</c:f>
              <c:numCache>
                <c:formatCode>General</c:formatCode>
                <c:ptCount val="4"/>
                <c:pt idx="0">
                  <c:v>79</c:v>
                </c:pt>
                <c:pt idx="1">
                  <c:v>66</c:v>
                </c:pt>
                <c:pt idx="2">
                  <c:v>152</c:v>
                </c:pt>
                <c:pt idx="3">
                  <c:v>0</c:v>
                </c:pt>
              </c:numCache>
            </c:numRef>
          </c:val>
          <c:extLst>
            <c:ext xmlns:c16="http://schemas.microsoft.com/office/drawing/2014/chart" uri="{C3380CC4-5D6E-409C-BE32-E72D297353CC}">
              <c16:uniqueId val="{00000000-C6AD-4B33-9382-66748EE3D59A}"/>
            </c:ext>
          </c:extLst>
        </c:ser>
        <c:dLbls>
          <c:showLegendKey val="0"/>
          <c:showVal val="0"/>
          <c:showCatName val="0"/>
          <c:showSerName val="0"/>
          <c:showPercent val="0"/>
          <c:showBubbleSize val="0"/>
        </c:dLbls>
        <c:gapWidth val="150"/>
        <c:axId val="298806207"/>
        <c:axId val="298809951"/>
      </c:barChart>
      <c:catAx>
        <c:axId val="29880620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298809951"/>
        <c:crosses val="autoZero"/>
        <c:auto val="1"/>
        <c:lblAlgn val="ctr"/>
        <c:lblOffset val="100"/>
        <c:noMultiLvlLbl val="0"/>
      </c:catAx>
      <c:valAx>
        <c:axId val="2988099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2988062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zh-CN"/>
              <a:t>JDE SRQ Completion</a:t>
            </a:r>
            <a:r>
              <a:rPr lang="en-US" altLang="zh-CN" baseline="0"/>
              <a:t> Status</a:t>
            </a:r>
            <a:endParaRPr lang="zh-CN"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FE4-4EC4-8178-9AC74CD257E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FE4-4EC4-8178-9AC74CD257EC}"/>
              </c:ext>
            </c:extLst>
          </c:dPt>
          <c:cat>
            <c:strRef>
              <c:f>SRQ!$G$13:$G$14</c:f>
              <c:strCache>
                <c:ptCount val="2"/>
                <c:pt idx="0">
                  <c:v>SRQ Completion Status</c:v>
                </c:pt>
                <c:pt idx="1">
                  <c:v>SRQ non completion</c:v>
                </c:pt>
              </c:strCache>
            </c:strRef>
          </c:cat>
          <c:val>
            <c:numRef>
              <c:f>SRQ!$H$13:$H$14</c:f>
              <c:numCache>
                <c:formatCode>0.00%</c:formatCode>
                <c:ptCount val="2"/>
                <c:pt idx="0">
                  <c:v>0.68855218855218858</c:v>
                </c:pt>
                <c:pt idx="1">
                  <c:v>0.31144781144781142</c:v>
                </c:pt>
              </c:numCache>
            </c:numRef>
          </c:val>
          <c:extLst>
            <c:ext xmlns:c16="http://schemas.microsoft.com/office/drawing/2014/chart" uri="{C3380CC4-5D6E-409C-BE32-E72D297353CC}">
              <c16:uniqueId val="{00000004-4FE4-4EC4-8178-9AC74CD257EC}"/>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zh-CN"/>
              <a:t>item finish</a:t>
            </a:r>
            <a:r>
              <a:rPr lang="en-US" altLang="zh-CN" baseline="0"/>
              <a:t> rate</a:t>
            </a:r>
            <a:endParaRPr lang="zh-CN"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barChart>
        <c:barDir val="bar"/>
        <c:grouping val="clustered"/>
        <c:varyColors val="0"/>
        <c:ser>
          <c:idx val="1"/>
          <c:order val="1"/>
          <c:spPr>
            <a:solidFill>
              <a:schemeClr val="accent2"/>
            </a:solidFill>
            <a:ln>
              <a:noFill/>
            </a:ln>
            <a:effectLst/>
          </c:spPr>
          <c:invertIfNegative val="0"/>
          <c:cat>
            <c:strRef>
              <c:f>'Status Summary'!$B$5:$B$69</c:f>
              <c:strCache>
                <c:ptCount val="61"/>
                <c:pt idx="0">
                  <c:v>0.general</c:v>
                </c:pt>
                <c:pt idx="5">
                  <c:v>1.update</c:v>
                </c:pt>
                <c:pt idx="10">
                  <c:v>2.User mode</c:v>
                </c:pt>
                <c:pt idx="15">
                  <c:v>3.Home page</c:v>
                </c:pt>
                <c:pt idx="20">
                  <c:v>4.Maintenance</c:v>
                </c:pt>
                <c:pt idx="25">
                  <c:v>5.Operator</c:v>
                </c:pt>
                <c:pt idx="30">
                  <c:v>6.Service</c:v>
                </c:pt>
                <c:pt idx="35">
                  <c:v>7.Manufacturer</c:v>
                </c:pt>
                <c:pt idx="40">
                  <c:v>8.Developer</c:v>
                </c:pt>
                <c:pt idx="45">
                  <c:v>9.Error Test</c:v>
                </c:pt>
                <c:pt idx="50">
                  <c:v>0.1 Drink performance</c:v>
                </c:pt>
                <c:pt idx="55">
                  <c:v>0.2 Default settings</c:v>
                </c:pt>
                <c:pt idx="60">
                  <c:v>Tracking list closure</c:v>
                </c:pt>
              </c:strCache>
            </c:strRef>
          </c:cat>
          <c:val>
            <c:numRef>
              <c:f>'Status Summary'!$D$5:$D$69</c:f>
              <c:numCache>
                <c:formatCode>0.0%</c:formatCode>
                <c:ptCount val="65"/>
                <c:pt idx="0">
                  <c:v>0.81499999999999995</c:v>
                </c:pt>
                <c:pt idx="5">
                  <c:v>0.8928571428571429</c:v>
                </c:pt>
                <c:pt idx="10">
                  <c:v>0.81967213114754101</c:v>
                </c:pt>
                <c:pt idx="15">
                  <c:v>0.828125</c:v>
                </c:pt>
                <c:pt idx="20">
                  <c:v>0.62745098039215685</c:v>
                </c:pt>
                <c:pt idx="25">
                  <c:v>0.95</c:v>
                </c:pt>
                <c:pt idx="30">
                  <c:v>0.67826086956521736</c:v>
                </c:pt>
                <c:pt idx="35">
                  <c:v>0.5</c:v>
                </c:pt>
                <c:pt idx="40">
                  <c:v>0.59602649006622521</c:v>
                </c:pt>
                <c:pt idx="45">
                  <c:v>0.56000000000000005</c:v>
                </c:pt>
                <c:pt idx="50">
                  <c:v>0</c:v>
                </c:pt>
                <c:pt idx="55">
                  <c:v>0.5</c:v>
                </c:pt>
                <c:pt idx="60">
                  <c:v>0.625</c:v>
                </c:pt>
              </c:numCache>
            </c:numRef>
          </c:val>
          <c:extLst>
            <c:ext xmlns:c16="http://schemas.microsoft.com/office/drawing/2014/chart" uri="{C3380CC4-5D6E-409C-BE32-E72D297353CC}">
              <c16:uniqueId val="{00000000-06EB-4910-B221-1A242D37B371}"/>
            </c:ext>
          </c:extLst>
        </c:ser>
        <c:dLbls>
          <c:showLegendKey val="0"/>
          <c:showVal val="0"/>
          <c:showCatName val="0"/>
          <c:showSerName val="0"/>
          <c:showPercent val="0"/>
          <c:showBubbleSize val="0"/>
        </c:dLbls>
        <c:gapWidth val="150"/>
        <c:axId val="114650591"/>
        <c:axId val="114646431"/>
        <c:extLst>
          <c:ext xmlns:c15="http://schemas.microsoft.com/office/drawing/2012/chart" uri="{02D57815-91ED-43cb-92C2-25804820EDAC}">
            <c15:filteredBarSeries>
              <c15:ser>
                <c:idx val="0"/>
                <c:order val="0"/>
                <c:spPr>
                  <a:solidFill>
                    <a:schemeClr val="accent1"/>
                  </a:solidFill>
                  <a:ln>
                    <a:noFill/>
                  </a:ln>
                  <a:effectLst/>
                </c:spPr>
                <c:invertIfNegative val="0"/>
                <c:cat>
                  <c:strRef>
                    <c:extLst>
                      <c:ext uri="{02D57815-91ED-43cb-92C2-25804820EDAC}">
                        <c15:formulaRef>
                          <c15:sqref>'Status Summary'!$B$5:$B$69</c15:sqref>
                        </c15:formulaRef>
                      </c:ext>
                    </c:extLst>
                    <c:strCache>
                      <c:ptCount val="61"/>
                      <c:pt idx="0">
                        <c:v>0.general</c:v>
                      </c:pt>
                      <c:pt idx="5">
                        <c:v>1.update</c:v>
                      </c:pt>
                      <c:pt idx="10">
                        <c:v>2.User mode</c:v>
                      </c:pt>
                      <c:pt idx="15">
                        <c:v>3.Home page</c:v>
                      </c:pt>
                      <c:pt idx="20">
                        <c:v>4.Maintenance</c:v>
                      </c:pt>
                      <c:pt idx="25">
                        <c:v>5.Operator</c:v>
                      </c:pt>
                      <c:pt idx="30">
                        <c:v>6.Service</c:v>
                      </c:pt>
                      <c:pt idx="35">
                        <c:v>7.Manufacturer</c:v>
                      </c:pt>
                      <c:pt idx="40">
                        <c:v>8.Developer</c:v>
                      </c:pt>
                      <c:pt idx="45">
                        <c:v>9.Error Test</c:v>
                      </c:pt>
                      <c:pt idx="50">
                        <c:v>0.1 Drink performance</c:v>
                      </c:pt>
                      <c:pt idx="55">
                        <c:v>0.2 Default settings</c:v>
                      </c:pt>
                      <c:pt idx="60">
                        <c:v>Tracking list closure</c:v>
                      </c:pt>
                    </c:strCache>
                  </c:strRef>
                </c:cat>
                <c:val>
                  <c:numRef>
                    <c:extLst>
                      <c:ext uri="{02D57815-91ED-43cb-92C2-25804820EDAC}">
                        <c15:formulaRef>
                          <c15:sqref>'Status Summary'!$C$5:$C$69</c15:sqref>
                        </c15:formulaRef>
                      </c:ext>
                    </c:extLst>
                    <c:numCache>
                      <c:formatCode>0%</c:formatCode>
                      <c:ptCount val="65"/>
                      <c:pt idx="0">
                        <c:v>0.1</c:v>
                      </c:pt>
                      <c:pt idx="5">
                        <c:v>0.05</c:v>
                      </c:pt>
                      <c:pt idx="10">
                        <c:v>0.05</c:v>
                      </c:pt>
                      <c:pt idx="15">
                        <c:v>0.15</c:v>
                      </c:pt>
                      <c:pt idx="20">
                        <c:v>0.1</c:v>
                      </c:pt>
                      <c:pt idx="25">
                        <c:v>0.1</c:v>
                      </c:pt>
                      <c:pt idx="30">
                        <c:v>0.1</c:v>
                      </c:pt>
                      <c:pt idx="35">
                        <c:v>0.05</c:v>
                      </c:pt>
                      <c:pt idx="40">
                        <c:v>0.02</c:v>
                      </c:pt>
                      <c:pt idx="45">
                        <c:v>0.05</c:v>
                      </c:pt>
                      <c:pt idx="50">
                        <c:v>0.1</c:v>
                      </c:pt>
                      <c:pt idx="55">
                        <c:v>0.03</c:v>
                      </c:pt>
                      <c:pt idx="60">
                        <c:v>0.1</c:v>
                      </c:pt>
                    </c:numCache>
                  </c:numRef>
                </c:val>
                <c:extLst>
                  <c:ext xmlns:c16="http://schemas.microsoft.com/office/drawing/2014/chart" uri="{C3380CC4-5D6E-409C-BE32-E72D297353CC}">
                    <c16:uniqueId val="{00000001-06EB-4910-B221-1A242D37B371}"/>
                  </c:ext>
                </c:extLst>
              </c15:ser>
            </c15:filteredBarSeries>
          </c:ext>
        </c:extLst>
      </c:barChart>
      <c:catAx>
        <c:axId val="1146505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114646431"/>
        <c:crosses val="autoZero"/>
        <c:auto val="1"/>
        <c:lblAlgn val="ctr"/>
        <c:lblOffset val="100"/>
        <c:noMultiLvlLbl val="0"/>
      </c:catAx>
      <c:valAx>
        <c:axId val="114646431"/>
        <c:scaling>
          <c:orientation val="minMax"/>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11465059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zh-CN"/>
              <a:t>Quantum Software</a:t>
            </a:r>
            <a:r>
              <a:rPr lang="en-US" altLang="zh-CN" baseline="0"/>
              <a:t> Finish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573-4624-9955-5478BC0D191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573-4624-9955-5478BC0D1917}"/>
              </c:ext>
            </c:extLst>
          </c:dPt>
          <c:cat>
            <c:strRef>
              <c:f>'Status Summary'!$I$74:$I$75</c:f>
              <c:strCache>
                <c:ptCount val="2"/>
                <c:pt idx="0">
                  <c:v>item finish</c:v>
                </c:pt>
                <c:pt idx="1">
                  <c:v>unfinished</c:v>
                </c:pt>
              </c:strCache>
            </c:strRef>
          </c:cat>
          <c:val>
            <c:numRef>
              <c:f>'Status Summary'!$J$74:$J$75</c:f>
              <c:numCache>
                <c:formatCode>0.0%</c:formatCode>
                <c:ptCount val="2"/>
                <c:pt idx="0">
                  <c:v>0</c:v>
                </c:pt>
                <c:pt idx="1">
                  <c:v>0</c:v>
                </c:pt>
              </c:numCache>
            </c:numRef>
          </c:val>
          <c:extLst>
            <c:ext xmlns:c16="http://schemas.microsoft.com/office/drawing/2014/chart" uri="{C3380CC4-5D6E-409C-BE32-E72D297353CC}">
              <c16:uniqueId val="{00000004-2573-4624-9955-5478BC0D1917}"/>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zh-CN"/>
              <a:t>item finish</a:t>
            </a:r>
            <a:r>
              <a:rPr lang="en-US" altLang="zh-CN" baseline="0"/>
              <a:t> rate</a:t>
            </a:r>
            <a:endParaRPr lang="zh-CN"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barChart>
        <c:barDir val="bar"/>
        <c:grouping val="clustered"/>
        <c:varyColors val="0"/>
        <c:ser>
          <c:idx val="1"/>
          <c:order val="1"/>
          <c:spPr>
            <a:solidFill>
              <a:schemeClr val="accent2"/>
            </a:solidFill>
            <a:ln>
              <a:noFill/>
            </a:ln>
            <a:effectLst/>
          </c:spPr>
          <c:invertIfNegative val="0"/>
          <c:cat>
            <c:strRef>
              <c:f>'Status Summary'!$B$5:$B$69</c:f>
              <c:strCache>
                <c:ptCount val="61"/>
                <c:pt idx="0">
                  <c:v>0.general</c:v>
                </c:pt>
                <c:pt idx="5">
                  <c:v>1.update</c:v>
                </c:pt>
                <c:pt idx="10">
                  <c:v>2.User mode</c:v>
                </c:pt>
                <c:pt idx="15">
                  <c:v>3.Home page</c:v>
                </c:pt>
                <c:pt idx="20">
                  <c:v>4.Maintenance</c:v>
                </c:pt>
                <c:pt idx="25">
                  <c:v>5.Operator</c:v>
                </c:pt>
                <c:pt idx="30">
                  <c:v>6.Service</c:v>
                </c:pt>
                <c:pt idx="35">
                  <c:v>7.Manufacturer</c:v>
                </c:pt>
                <c:pt idx="40">
                  <c:v>8.Developer</c:v>
                </c:pt>
                <c:pt idx="45">
                  <c:v>9.Error Test</c:v>
                </c:pt>
                <c:pt idx="50">
                  <c:v>0.1 Drink performance</c:v>
                </c:pt>
                <c:pt idx="55">
                  <c:v>0.2 Default settings</c:v>
                </c:pt>
                <c:pt idx="60">
                  <c:v>Tracking list closure</c:v>
                </c:pt>
              </c:strCache>
            </c:strRef>
          </c:cat>
          <c:val>
            <c:numRef>
              <c:f>'Status Summary'!$D$5:$D$69</c:f>
              <c:numCache>
                <c:formatCode>0.0%</c:formatCode>
                <c:ptCount val="65"/>
                <c:pt idx="0">
                  <c:v>0.81499999999999995</c:v>
                </c:pt>
                <c:pt idx="5">
                  <c:v>0.8928571428571429</c:v>
                </c:pt>
                <c:pt idx="10">
                  <c:v>0.81967213114754101</c:v>
                </c:pt>
                <c:pt idx="15">
                  <c:v>0.828125</c:v>
                </c:pt>
                <c:pt idx="20">
                  <c:v>0.62745098039215685</c:v>
                </c:pt>
                <c:pt idx="25">
                  <c:v>0.95</c:v>
                </c:pt>
                <c:pt idx="30">
                  <c:v>0.67826086956521736</c:v>
                </c:pt>
                <c:pt idx="35">
                  <c:v>0.5</c:v>
                </c:pt>
                <c:pt idx="40">
                  <c:v>0.59602649006622521</c:v>
                </c:pt>
                <c:pt idx="45">
                  <c:v>0.56000000000000005</c:v>
                </c:pt>
                <c:pt idx="50">
                  <c:v>0</c:v>
                </c:pt>
                <c:pt idx="55">
                  <c:v>0.5</c:v>
                </c:pt>
                <c:pt idx="60">
                  <c:v>0.625</c:v>
                </c:pt>
              </c:numCache>
            </c:numRef>
          </c:val>
          <c:extLst>
            <c:ext xmlns:c16="http://schemas.microsoft.com/office/drawing/2014/chart" uri="{C3380CC4-5D6E-409C-BE32-E72D297353CC}">
              <c16:uniqueId val="{00000001-1EA8-4901-8DF6-8324C148E7E4}"/>
            </c:ext>
          </c:extLst>
        </c:ser>
        <c:dLbls>
          <c:showLegendKey val="0"/>
          <c:showVal val="0"/>
          <c:showCatName val="0"/>
          <c:showSerName val="0"/>
          <c:showPercent val="0"/>
          <c:showBubbleSize val="0"/>
        </c:dLbls>
        <c:gapWidth val="150"/>
        <c:axId val="114650591"/>
        <c:axId val="114646431"/>
        <c:extLst>
          <c:ext xmlns:c15="http://schemas.microsoft.com/office/drawing/2012/chart" uri="{02D57815-91ED-43cb-92C2-25804820EDAC}">
            <c15:filteredBarSeries>
              <c15:ser>
                <c:idx val="0"/>
                <c:order val="0"/>
                <c:spPr>
                  <a:solidFill>
                    <a:schemeClr val="accent1"/>
                  </a:solidFill>
                  <a:ln>
                    <a:noFill/>
                  </a:ln>
                  <a:effectLst/>
                </c:spPr>
                <c:invertIfNegative val="0"/>
                <c:cat>
                  <c:strRef>
                    <c:extLst>
                      <c:ext uri="{02D57815-91ED-43cb-92C2-25804820EDAC}">
                        <c15:formulaRef>
                          <c15:sqref>'Status Summary'!$B$5:$B$69</c15:sqref>
                        </c15:formulaRef>
                      </c:ext>
                    </c:extLst>
                    <c:strCache>
                      <c:ptCount val="61"/>
                      <c:pt idx="0">
                        <c:v>0.general</c:v>
                      </c:pt>
                      <c:pt idx="5">
                        <c:v>1.update</c:v>
                      </c:pt>
                      <c:pt idx="10">
                        <c:v>2.User mode</c:v>
                      </c:pt>
                      <c:pt idx="15">
                        <c:v>3.Home page</c:v>
                      </c:pt>
                      <c:pt idx="20">
                        <c:v>4.Maintenance</c:v>
                      </c:pt>
                      <c:pt idx="25">
                        <c:v>5.Operator</c:v>
                      </c:pt>
                      <c:pt idx="30">
                        <c:v>6.Service</c:v>
                      </c:pt>
                      <c:pt idx="35">
                        <c:v>7.Manufacturer</c:v>
                      </c:pt>
                      <c:pt idx="40">
                        <c:v>8.Developer</c:v>
                      </c:pt>
                      <c:pt idx="45">
                        <c:v>9.Error Test</c:v>
                      </c:pt>
                      <c:pt idx="50">
                        <c:v>0.1 Drink performance</c:v>
                      </c:pt>
                      <c:pt idx="55">
                        <c:v>0.2 Default settings</c:v>
                      </c:pt>
                      <c:pt idx="60">
                        <c:v>Tracking list closure</c:v>
                      </c:pt>
                    </c:strCache>
                  </c:strRef>
                </c:cat>
                <c:val>
                  <c:numRef>
                    <c:extLst>
                      <c:ext uri="{02D57815-91ED-43cb-92C2-25804820EDAC}">
                        <c15:formulaRef>
                          <c15:sqref>'Status Summary'!$C$5:$C$69</c15:sqref>
                        </c15:formulaRef>
                      </c:ext>
                    </c:extLst>
                    <c:numCache>
                      <c:formatCode>0%</c:formatCode>
                      <c:ptCount val="65"/>
                      <c:pt idx="0">
                        <c:v>0.1</c:v>
                      </c:pt>
                      <c:pt idx="5">
                        <c:v>0.05</c:v>
                      </c:pt>
                      <c:pt idx="10">
                        <c:v>0.05</c:v>
                      </c:pt>
                      <c:pt idx="15">
                        <c:v>0.15</c:v>
                      </c:pt>
                      <c:pt idx="20">
                        <c:v>0.1</c:v>
                      </c:pt>
                      <c:pt idx="25">
                        <c:v>0.1</c:v>
                      </c:pt>
                      <c:pt idx="30">
                        <c:v>0.1</c:v>
                      </c:pt>
                      <c:pt idx="35">
                        <c:v>0.05</c:v>
                      </c:pt>
                      <c:pt idx="40">
                        <c:v>0.02</c:v>
                      </c:pt>
                      <c:pt idx="45">
                        <c:v>0.05</c:v>
                      </c:pt>
                      <c:pt idx="50">
                        <c:v>0.1</c:v>
                      </c:pt>
                      <c:pt idx="55">
                        <c:v>0.03</c:v>
                      </c:pt>
                      <c:pt idx="60">
                        <c:v>0.1</c:v>
                      </c:pt>
                    </c:numCache>
                  </c:numRef>
                </c:val>
                <c:extLst>
                  <c:ext xmlns:c16="http://schemas.microsoft.com/office/drawing/2014/chart" uri="{C3380CC4-5D6E-409C-BE32-E72D297353CC}">
                    <c16:uniqueId val="{00000000-1EA8-4901-8DF6-8324C148E7E4}"/>
                  </c:ext>
                </c:extLst>
              </c15:ser>
            </c15:filteredBarSeries>
          </c:ext>
        </c:extLst>
      </c:barChart>
      <c:catAx>
        <c:axId val="1146505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114646431"/>
        <c:crosses val="autoZero"/>
        <c:auto val="1"/>
        <c:lblAlgn val="ctr"/>
        <c:lblOffset val="100"/>
        <c:noMultiLvlLbl val="0"/>
      </c:catAx>
      <c:valAx>
        <c:axId val="114646431"/>
        <c:scaling>
          <c:orientation val="minMax"/>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11465059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zh-CN"/>
              <a:t>quantum software</a:t>
            </a:r>
            <a:r>
              <a:rPr lang="en-US" altLang="zh-CN" baseline="0"/>
              <a:t> finish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EDF-4136-9CDE-6D684CFCF27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EDF-4136-9CDE-6D684CFCF27B}"/>
              </c:ext>
            </c:extLst>
          </c:dPt>
          <c:cat>
            <c:strRef>
              <c:f>'Status Summary'!$I$74:$I$75</c:f>
              <c:strCache>
                <c:ptCount val="2"/>
                <c:pt idx="0">
                  <c:v>item finish</c:v>
                </c:pt>
                <c:pt idx="1">
                  <c:v>unfinished</c:v>
                </c:pt>
              </c:strCache>
            </c:strRef>
          </c:cat>
          <c:val>
            <c:numRef>
              <c:f>'Status Summary'!$J$74:$J$75</c:f>
              <c:numCache>
                <c:formatCode>0.0%</c:formatCode>
                <c:ptCount val="2"/>
                <c:pt idx="0">
                  <c:v>0</c:v>
                </c:pt>
                <c:pt idx="1">
                  <c:v>0</c:v>
                </c:pt>
              </c:numCache>
            </c:numRef>
          </c:val>
          <c:extLst>
            <c:ext xmlns:c16="http://schemas.microsoft.com/office/drawing/2014/chart" uri="{C3380CC4-5D6E-409C-BE32-E72D297353CC}">
              <c16:uniqueId val="{00000000-A41E-4F39-8A35-7ED019F57EFC}"/>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2AB-4B93-8702-18E9406A2D5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2AB-4B93-8702-18E9406A2D5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2AB-4B93-8702-18E9406A2D5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2AB-4B93-8702-18E9406A2D5B}"/>
              </c:ext>
            </c:extLst>
          </c:dPt>
          <c:cat>
            <c:strRef>
              <c:f>SRQ!$G$3:$G$6</c:f>
              <c:strCache>
                <c:ptCount val="4"/>
                <c:pt idx="0">
                  <c:v>done Items</c:v>
                </c:pt>
                <c:pt idx="1">
                  <c:v>in validation/debug</c:v>
                </c:pt>
                <c:pt idx="2">
                  <c:v>in progress</c:v>
                </c:pt>
                <c:pt idx="3">
                  <c:v>To do</c:v>
                </c:pt>
              </c:strCache>
            </c:strRef>
          </c:cat>
          <c:val>
            <c:numRef>
              <c:f>SRQ!$H$3:$H$6</c:f>
              <c:numCache>
                <c:formatCode>General</c:formatCode>
                <c:ptCount val="4"/>
                <c:pt idx="0">
                  <c:v>79</c:v>
                </c:pt>
                <c:pt idx="1">
                  <c:v>66</c:v>
                </c:pt>
                <c:pt idx="2">
                  <c:v>152</c:v>
                </c:pt>
                <c:pt idx="3">
                  <c:v>0</c:v>
                </c:pt>
              </c:numCache>
            </c:numRef>
          </c:val>
          <c:extLst>
            <c:ext xmlns:c16="http://schemas.microsoft.com/office/drawing/2014/chart" uri="{C3380CC4-5D6E-409C-BE32-E72D297353CC}">
              <c16:uniqueId val="{00000000-DA48-4D2E-A767-2D660B486B90}"/>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spPr>
            <a:solidFill>
              <a:schemeClr val="accent1"/>
            </a:solidFill>
            <a:ln>
              <a:noFill/>
            </a:ln>
            <a:effectLst/>
            <a:sp3d/>
          </c:spPr>
          <c:invertIfNegative val="0"/>
          <c:cat>
            <c:strRef>
              <c:f>SRQ!$G$3:$G$6</c:f>
              <c:strCache>
                <c:ptCount val="4"/>
                <c:pt idx="0">
                  <c:v>done Items</c:v>
                </c:pt>
                <c:pt idx="1">
                  <c:v>in validation/debug</c:v>
                </c:pt>
                <c:pt idx="2">
                  <c:v>in progress</c:v>
                </c:pt>
                <c:pt idx="3">
                  <c:v>To do</c:v>
                </c:pt>
              </c:strCache>
            </c:strRef>
          </c:cat>
          <c:val>
            <c:numRef>
              <c:f>SRQ!$H$3:$H$6</c:f>
              <c:numCache>
                <c:formatCode>General</c:formatCode>
                <c:ptCount val="4"/>
                <c:pt idx="0">
                  <c:v>79</c:v>
                </c:pt>
                <c:pt idx="1">
                  <c:v>66</c:v>
                </c:pt>
                <c:pt idx="2">
                  <c:v>152</c:v>
                </c:pt>
                <c:pt idx="3">
                  <c:v>0</c:v>
                </c:pt>
              </c:numCache>
            </c:numRef>
          </c:val>
          <c:extLst>
            <c:ext xmlns:c16="http://schemas.microsoft.com/office/drawing/2014/chart" uri="{C3380CC4-5D6E-409C-BE32-E72D297353CC}">
              <c16:uniqueId val="{00000000-ED6B-4C9A-AB38-054D315FAA6D}"/>
            </c:ext>
          </c:extLst>
        </c:ser>
        <c:dLbls>
          <c:showLegendKey val="0"/>
          <c:showVal val="0"/>
          <c:showCatName val="0"/>
          <c:showSerName val="0"/>
          <c:showPercent val="0"/>
          <c:showBubbleSize val="0"/>
        </c:dLbls>
        <c:gapWidth val="150"/>
        <c:shape val="box"/>
        <c:axId val="298806207"/>
        <c:axId val="298809951"/>
        <c:axId val="0"/>
      </c:bar3DChart>
      <c:catAx>
        <c:axId val="29880620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298809951"/>
        <c:crosses val="autoZero"/>
        <c:auto val="1"/>
        <c:lblAlgn val="ctr"/>
        <c:lblOffset val="100"/>
        <c:noMultiLvlLbl val="0"/>
      </c:catAx>
      <c:valAx>
        <c:axId val="2988099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2988062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5" Type="http://schemas.openxmlformats.org/officeDocument/2006/relationships/image" Target="../media/image11.png"/><Relationship Id="rId4" Type="http://schemas.openxmlformats.org/officeDocument/2006/relationships/image" Target="../media/image10.png"/></Relationships>
</file>

<file path=xl/drawings/_rels/drawing7.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1</xdr:col>
      <xdr:colOff>588818</xdr:colOff>
      <xdr:row>1</xdr:row>
      <xdr:rowOff>242455</xdr:rowOff>
    </xdr:from>
    <xdr:to>
      <xdr:col>6</xdr:col>
      <xdr:colOff>2199409</xdr:colOff>
      <xdr:row>21</xdr:row>
      <xdr:rowOff>36285</xdr:rowOff>
    </xdr:to>
    <xdr:graphicFrame macro="">
      <xdr:nvGraphicFramePr>
        <xdr:cNvPr id="2" name="图表 1">
          <a:extLst>
            <a:ext uri="{FF2B5EF4-FFF2-40B4-BE49-F238E27FC236}">
              <a16:creationId xmlns:a16="http://schemas.microsoft.com/office/drawing/2014/main" id="{B6363990-9560-4789-8959-EBD5612FD4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2708476</xdr:colOff>
      <xdr:row>3</xdr:row>
      <xdr:rowOff>177511</xdr:rowOff>
    </xdr:from>
    <xdr:to>
      <xdr:col>9</xdr:col>
      <xdr:colOff>759115</xdr:colOff>
      <xdr:row>21</xdr:row>
      <xdr:rowOff>82261</xdr:rowOff>
    </xdr:to>
    <xdr:graphicFrame macro="">
      <xdr:nvGraphicFramePr>
        <xdr:cNvPr id="3" name="图表 2">
          <a:extLst>
            <a:ext uri="{FF2B5EF4-FFF2-40B4-BE49-F238E27FC236}">
              <a16:creationId xmlns:a16="http://schemas.microsoft.com/office/drawing/2014/main" id="{D1A8D635-804A-4DC9-8044-4795FFA24F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460375</xdr:colOff>
      <xdr:row>22</xdr:row>
      <xdr:rowOff>142874</xdr:rowOff>
    </xdr:from>
    <xdr:to>
      <xdr:col>6</xdr:col>
      <xdr:colOff>2147454</xdr:colOff>
      <xdr:row>43</xdr:row>
      <xdr:rowOff>86591</xdr:rowOff>
    </xdr:to>
    <xdr:graphicFrame macro="">
      <xdr:nvGraphicFramePr>
        <xdr:cNvPr id="5" name="图表 4">
          <a:extLst>
            <a:ext uri="{FF2B5EF4-FFF2-40B4-BE49-F238E27FC236}">
              <a16:creationId xmlns:a16="http://schemas.microsoft.com/office/drawing/2014/main" id="{520CF671-937E-41D5-82D1-BD8B519EA0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294410</xdr:colOff>
      <xdr:row>44</xdr:row>
      <xdr:rowOff>242453</xdr:rowOff>
    </xdr:from>
    <xdr:to>
      <xdr:col>8</xdr:col>
      <xdr:colOff>1627909</xdr:colOff>
      <xdr:row>73</xdr:row>
      <xdr:rowOff>190499</xdr:rowOff>
    </xdr:to>
    <xdr:graphicFrame macro="">
      <xdr:nvGraphicFramePr>
        <xdr:cNvPr id="6" name="图表 5">
          <a:extLst>
            <a:ext uri="{FF2B5EF4-FFF2-40B4-BE49-F238E27FC236}">
              <a16:creationId xmlns:a16="http://schemas.microsoft.com/office/drawing/2014/main" id="{B5EEB487-C6D2-4752-AA42-B2D441BC25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2667001</xdr:colOff>
      <xdr:row>22</xdr:row>
      <xdr:rowOff>155863</xdr:rowOff>
    </xdr:from>
    <xdr:to>
      <xdr:col>8</xdr:col>
      <xdr:colOff>7793181</xdr:colOff>
      <xdr:row>43</xdr:row>
      <xdr:rowOff>69273</xdr:rowOff>
    </xdr:to>
    <xdr:graphicFrame macro="">
      <xdr:nvGraphicFramePr>
        <xdr:cNvPr id="7" name="图表 6">
          <a:extLst>
            <a:ext uri="{FF2B5EF4-FFF2-40B4-BE49-F238E27FC236}">
              <a16:creationId xmlns:a16="http://schemas.microsoft.com/office/drawing/2014/main" id="{DD9BD02F-F637-472F-BA8E-DF02F154BE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733425</xdr:colOff>
      <xdr:row>71</xdr:row>
      <xdr:rowOff>161924</xdr:rowOff>
    </xdr:from>
    <xdr:to>
      <xdr:col>6</xdr:col>
      <xdr:colOff>180975</xdr:colOff>
      <xdr:row>93</xdr:row>
      <xdr:rowOff>171449</xdr:rowOff>
    </xdr:to>
    <xdr:graphicFrame macro="">
      <xdr:nvGraphicFramePr>
        <xdr:cNvPr id="2" name="图表 1">
          <a:extLst>
            <a:ext uri="{FF2B5EF4-FFF2-40B4-BE49-F238E27FC236}">
              <a16:creationId xmlns:a16="http://schemas.microsoft.com/office/drawing/2014/main" id="{8817D30A-0E15-4981-AEB0-4BB47B547E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895350</xdr:colOff>
      <xdr:row>77</xdr:row>
      <xdr:rowOff>104775</xdr:rowOff>
    </xdr:from>
    <xdr:to>
      <xdr:col>13</xdr:col>
      <xdr:colOff>381000</xdr:colOff>
      <xdr:row>92</xdr:row>
      <xdr:rowOff>133350</xdr:rowOff>
    </xdr:to>
    <xdr:graphicFrame macro="">
      <xdr:nvGraphicFramePr>
        <xdr:cNvPr id="3" name="图表 2">
          <a:extLst>
            <a:ext uri="{FF2B5EF4-FFF2-40B4-BE49-F238E27FC236}">
              <a16:creationId xmlns:a16="http://schemas.microsoft.com/office/drawing/2014/main" id="{4B5ED280-88EA-49B3-BC99-A73449416E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9</xdr:col>
      <xdr:colOff>16565</xdr:colOff>
      <xdr:row>0</xdr:row>
      <xdr:rowOff>40584</xdr:rowOff>
    </xdr:from>
    <xdr:to>
      <xdr:col>15</xdr:col>
      <xdr:colOff>463825</xdr:colOff>
      <xdr:row>11</xdr:row>
      <xdr:rowOff>17393</xdr:rowOff>
    </xdr:to>
    <xdr:graphicFrame macro="">
      <xdr:nvGraphicFramePr>
        <xdr:cNvPr id="4" name="图表 3">
          <a:extLst>
            <a:ext uri="{FF2B5EF4-FFF2-40B4-BE49-F238E27FC236}">
              <a16:creationId xmlns:a16="http://schemas.microsoft.com/office/drawing/2014/main" id="{CB121CDF-2E5E-4E78-BCB5-9EDD1C4EE8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472108</xdr:colOff>
      <xdr:row>0</xdr:row>
      <xdr:rowOff>40584</xdr:rowOff>
    </xdr:from>
    <xdr:to>
      <xdr:col>22</xdr:col>
      <xdr:colOff>231913</xdr:colOff>
      <xdr:row>11</xdr:row>
      <xdr:rowOff>17393</xdr:rowOff>
    </xdr:to>
    <xdr:graphicFrame macro="">
      <xdr:nvGraphicFramePr>
        <xdr:cNvPr id="5" name="图表 4">
          <a:extLst>
            <a:ext uri="{FF2B5EF4-FFF2-40B4-BE49-F238E27FC236}">
              <a16:creationId xmlns:a16="http://schemas.microsoft.com/office/drawing/2014/main" id="{F7DB7CC8-E308-4453-9DF5-A4755A5AC3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501097</xdr:colOff>
      <xdr:row>12</xdr:row>
      <xdr:rowOff>98563</xdr:rowOff>
    </xdr:from>
    <xdr:to>
      <xdr:col>15</xdr:col>
      <xdr:colOff>260901</xdr:colOff>
      <xdr:row>23</xdr:row>
      <xdr:rowOff>0</xdr:rowOff>
    </xdr:to>
    <xdr:graphicFrame macro="">
      <xdr:nvGraphicFramePr>
        <xdr:cNvPr id="6" name="图表 5">
          <a:extLst>
            <a:ext uri="{FF2B5EF4-FFF2-40B4-BE49-F238E27FC236}">
              <a16:creationId xmlns:a16="http://schemas.microsoft.com/office/drawing/2014/main" id="{1CA444E3-6ACE-445E-911F-3CCC0B32C7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23091</xdr:colOff>
      <xdr:row>12</xdr:row>
      <xdr:rowOff>46181</xdr:rowOff>
    </xdr:from>
    <xdr:to>
      <xdr:col>6</xdr:col>
      <xdr:colOff>3442139</xdr:colOff>
      <xdr:row>12</xdr:row>
      <xdr:rowOff>408086</xdr:rowOff>
    </xdr:to>
    <xdr:pic>
      <xdr:nvPicPr>
        <xdr:cNvPr id="2" name="图片 1">
          <a:extLst>
            <a:ext uri="{FF2B5EF4-FFF2-40B4-BE49-F238E27FC236}">
              <a16:creationId xmlns:a16="http://schemas.microsoft.com/office/drawing/2014/main" id="{32A34B6C-589E-4831-948D-0360C86CEDAA}"/>
            </a:ext>
          </a:extLst>
        </xdr:cNvPr>
        <xdr:cNvPicPr>
          <a:picLocks noChangeAspect="1"/>
        </xdr:cNvPicPr>
      </xdr:nvPicPr>
      <xdr:blipFill>
        <a:blip xmlns:r="http://schemas.openxmlformats.org/officeDocument/2006/relationships" r:embed="rId1"/>
        <a:stretch>
          <a:fillRect/>
        </a:stretch>
      </xdr:blipFill>
      <xdr:spPr>
        <a:xfrm>
          <a:off x="13727546" y="2205181"/>
          <a:ext cx="3419048" cy="36190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46183</xdr:colOff>
      <xdr:row>26</xdr:row>
      <xdr:rowOff>544286</xdr:rowOff>
    </xdr:from>
    <xdr:to>
      <xdr:col>6</xdr:col>
      <xdr:colOff>5080001</xdr:colOff>
      <xdr:row>26</xdr:row>
      <xdr:rowOff>2428827</xdr:rowOff>
    </xdr:to>
    <xdr:pic>
      <xdr:nvPicPr>
        <xdr:cNvPr id="2" name="图片 1">
          <a:extLst>
            <a:ext uri="{FF2B5EF4-FFF2-40B4-BE49-F238E27FC236}">
              <a16:creationId xmlns:a16="http://schemas.microsoft.com/office/drawing/2014/main" id="{4F350266-1743-4D49-8B47-2CD277D5C2AA}"/>
            </a:ext>
          </a:extLst>
        </xdr:cNvPr>
        <xdr:cNvPicPr>
          <a:picLocks noChangeAspect="1"/>
        </xdr:cNvPicPr>
      </xdr:nvPicPr>
      <xdr:blipFill>
        <a:blip xmlns:r="http://schemas.openxmlformats.org/officeDocument/2006/relationships" r:embed="rId1"/>
        <a:stretch>
          <a:fillRect/>
        </a:stretch>
      </xdr:blipFill>
      <xdr:spPr>
        <a:xfrm>
          <a:off x="12711547" y="13613741"/>
          <a:ext cx="5033818" cy="1884541"/>
        </a:xfrm>
        <a:prstGeom prst="rect">
          <a:avLst/>
        </a:prstGeom>
      </xdr:spPr>
    </xdr:pic>
    <xdr:clientData/>
  </xdr:twoCellAnchor>
  <xdr:twoCellAnchor editAs="oneCell">
    <xdr:from>
      <xdr:col>6</xdr:col>
      <xdr:colOff>23093</xdr:colOff>
      <xdr:row>117</xdr:row>
      <xdr:rowOff>233050</xdr:rowOff>
    </xdr:from>
    <xdr:to>
      <xdr:col>6</xdr:col>
      <xdr:colOff>2678545</xdr:colOff>
      <xdr:row>117</xdr:row>
      <xdr:rowOff>1755655</xdr:rowOff>
    </xdr:to>
    <xdr:pic>
      <xdr:nvPicPr>
        <xdr:cNvPr id="3" name="图片 2">
          <a:extLst>
            <a:ext uri="{FF2B5EF4-FFF2-40B4-BE49-F238E27FC236}">
              <a16:creationId xmlns:a16="http://schemas.microsoft.com/office/drawing/2014/main" id="{B8C98D89-2E6D-4B8B-AAD6-1314BF1CCEF7}"/>
            </a:ext>
          </a:extLst>
        </xdr:cNvPr>
        <xdr:cNvPicPr>
          <a:picLocks noChangeAspect="1"/>
        </xdr:cNvPicPr>
      </xdr:nvPicPr>
      <xdr:blipFill>
        <a:blip xmlns:r="http://schemas.openxmlformats.org/officeDocument/2006/relationships" r:embed="rId2"/>
        <a:stretch>
          <a:fillRect/>
        </a:stretch>
      </xdr:blipFill>
      <xdr:spPr>
        <a:xfrm>
          <a:off x="12688457" y="64310323"/>
          <a:ext cx="2655452" cy="1522605"/>
        </a:xfrm>
        <a:prstGeom prst="rect">
          <a:avLst/>
        </a:prstGeom>
      </xdr:spPr>
    </xdr:pic>
    <xdr:clientData/>
  </xdr:twoCellAnchor>
  <xdr:twoCellAnchor editAs="oneCell">
    <xdr:from>
      <xdr:col>6</xdr:col>
      <xdr:colOff>62058</xdr:colOff>
      <xdr:row>26</xdr:row>
      <xdr:rowOff>2469441</xdr:rowOff>
    </xdr:from>
    <xdr:to>
      <xdr:col>6</xdr:col>
      <xdr:colOff>4912714</xdr:colOff>
      <xdr:row>26</xdr:row>
      <xdr:rowOff>4872181</xdr:rowOff>
    </xdr:to>
    <xdr:pic>
      <xdr:nvPicPr>
        <xdr:cNvPr id="4" name="图片 3">
          <a:extLst>
            <a:ext uri="{FF2B5EF4-FFF2-40B4-BE49-F238E27FC236}">
              <a16:creationId xmlns:a16="http://schemas.microsoft.com/office/drawing/2014/main" id="{8FD15AEA-72C3-4500-8F41-F7B049327157}"/>
            </a:ext>
          </a:extLst>
        </xdr:cNvPr>
        <xdr:cNvPicPr>
          <a:picLocks noChangeAspect="1"/>
        </xdr:cNvPicPr>
      </xdr:nvPicPr>
      <xdr:blipFill>
        <a:blip xmlns:r="http://schemas.openxmlformats.org/officeDocument/2006/relationships" r:embed="rId3"/>
        <a:stretch>
          <a:fillRect/>
        </a:stretch>
      </xdr:blipFill>
      <xdr:spPr>
        <a:xfrm>
          <a:off x="12727422" y="15538896"/>
          <a:ext cx="4850656" cy="2402740"/>
        </a:xfrm>
        <a:prstGeom prst="rect">
          <a:avLst/>
        </a:prstGeom>
      </xdr:spPr>
    </xdr:pic>
    <xdr:clientData/>
  </xdr:twoCellAnchor>
  <xdr:twoCellAnchor editAs="oneCell">
    <xdr:from>
      <xdr:col>6</xdr:col>
      <xdr:colOff>11545</xdr:colOff>
      <xdr:row>92</xdr:row>
      <xdr:rowOff>288636</xdr:rowOff>
    </xdr:from>
    <xdr:to>
      <xdr:col>6</xdr:col>
      <xdr:colOff>5049640</xdr:colOff>
      <xdr:row>92</xdr:row>
      <xdr:rowOff>1783874</xdr:rowOff>
    </xdr:to>
    <xdr:pic>
      <xdr:nvPicPr>
        <xdr:cNvPr id="5" name="图片 4">
          <a:extLst>
            <a:ext uri="{FF2B5EF4-FFF2-40B4-BE49-F238E27FC236}">
              <a16:creationId xmlns:a16="http://schemas.microsoft.com/office/drawing/2014/main" id="{789A8DD9-B593-4883-9337-BE9C2BBDDFBA}"/>
            </a:ext>
          </a:extLst>
        </xdr:cNvPr>
        <xdr:cNvPicPr>
          <a:picLocks noChangeAspect="1"/>
        </xdr:cNvPicPr>
      </xdr:nvPicPr>
      <xdr:blipFill>
        <a:blip xmlns:r="http://schemas.openxmlformats.org/officeDocument/2006/relationships" r:embed="rId4"/>
        <a:stretch>
          <a:fillRect/>
        </a:stretch>
      </xdr:blipFill>
      <xdr:spPr>
        <a:xfrm>
          <a:off x="12676909" y="45212000"/>
          <a:ext cx="5038095" cy="1495238"/>
        </a:xfrm>
        <a:prstGeom prst="rect">
          <a:avLst/>
        </a:prstGeom>
      </xdr:spPr>
    </xdr:pic>
    <xdr:clientData/>
  </xdr:twoCellAnchor>
  <xdr:twoCellAnchor editAs="oneCell">
    <xdr:from>
      <xdr:col>6</xdr:col>
      <xdr:colOff>5103090</xdr:colOff>
      <xdr:row>26</xdr:row>
      <xdr:rowOff>496454</xdr:rowOff>
    </xdr:from>
    <xdr:to>
      <xdr:col>9</xdr:col>
      <xdr:colOff>440761</xdr:colOff>
      <xdr:row>26</xdr:row>
      <xdr:rowOff>2334549</xdr:rowOff>
    </xdr:to>
    <xdr:pic>
      <xdr:nvPicPr>
        <xdr:cNvPr id="6" name="图片 5">
          <a:extLst>
            <a:ext uri="{FF2B5EF4-FFF2-40B4-BE49-F238E27FC236}">
              <a16:creationId xmlns:a16="http://schemas.microsoft.com/office/drawing/2014/main" id="{8D4C41A3-9DDF-4FCC-92C3-F4B43C193FF7}"/>
            </a:ext>
          </a:extLst>
        </xdr:cNvPr>
        <xdr:cNvPicPr>
          <a:picLocks noChangeAspect="1"/>
        </xdr:cNvPicPr>
      </xdr:nvPicPr>
      <xdr:blipFill>
        <a:blip xmlns:r="http://schemas.openxmlformats.org/officeDocument/2006/relationships" r:embed="rId5"/>
        <a:stretch>
          <a:fillRect/>
        </a:stretch>
      </xdr:blipFill>
      <xdr:spPr>
        <a:xfrm>
          <a:off x="17768454" y="13565909"/>
          <a:ext cx="4504762" cy="183809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57727</xdr:colOff>
      <xdr:row>16</xdr:row>
      <xdr:rowOff>458394</xdr:rowOff>
    </xdr:from>
    <xdr:to>
      <xdr:col>7</xdr:col>
      <xdr:colOff>2366818</xdr:colOff>
      <xdr:row>16</xdr:row>
      <xdr:rowOff>1755745</xdr:rowOff>
    </xdr:to>
    <xdr:pic>
      <xdr:nvPicPr>
        <xdr:cNvPr id="2" name="图片 1">
          <a:extLst>
            <a:ext uri="{FF2B5EF4-FFF2-40B4-BE49-F238E27FC236}">
              <a16:creationId xmlns:a16="http://schemas.microsoft.com/office/drawing/2014/main" id="{336D8741-A53E-451F-9782-A31F50F4C50E}"/>
            </a:ext>
          </a:extLst>
        </xdr:cNvPr>
        <xdr:cNvPicPr>
          <a:picLocks noChangeAspect="1"/>
        </xdr:cNvPicPr>
      </xdr:nvPicPr>
      <xdr:blipFill>
        <a:blip xmlns:r="http://schemas.openxmlformats.org/officeDocument/2006/relationships" r:embed="rId1"/>
        <a:stretch>
          <a:fillRect/>
        </a:stretch>
      </xdr:blipFill>
      <xdr:spPr>
        <a:xfrm>
          <a:off x="13970000" y="8540212"/>
          <a:ext cx="2309091" cy="1297351"/>
        </a:xfrm>
        <a:prstGeom prst="rect">
          <a:avLst/>
        </a:prstGeom>
      </xdr:spPr>
    </xdr:pic>
    <xdr:clientData/>
  </xdr:twoCellAnchor>
  <xdr:twoCellAnchor editAs="oneCell">
    <xdr:from>
      <xdr:col>7</xdr:col>
      <xdr:colOff>2424547</xdr:colOff>
      <xdr:row>16</xdr:row>
      <xdr:rowOff>484908</xdr:rowOff>
    </xdr:from>
    <xdr:to>
      <xdr:col>7</xdr:col>
      <xdr:colOff>4675909</xdr:colOff>
      <xdr:row>16</xdr:row>
      <xdr:rowOff>1754195</xdr:rowOff>
    </xdr:to>
    <xdr:pic>
      <xdr:nvPicPr>
        <xdr:cNvPr id="3" name="图片 2">
          <a:extLst>
            <a:ext uri="{FF2B5EF4-FFF2-40B4-BE49-F238E27FC236}">
              <a16:creationId xmlns:a16="http://schemas.microsoft.com/office/drawing/2014/main" id="{F7706FEC-A95D-44C8-93FE-1E90EEC09820}"/>
            </a:ext>
          </a:extLst>
        </xdr:cNvPr>
        <xdr:cNvPicPr>
          <a:picLocks noChangeAspect="1"/>
        </xdr:cNvPicPr>
      </xdr:nvPicPr>
      <xdr:blipFill>
        <a:blip xmlns:r="http://schemas.openxmlformats.org/officeDocument/2006/relationships" r:embed="rId2"/>
        <a:stretch>
          <a:fillRect/>
        </a:stretch>
      </xdr:blipFill>
      <xdr:spPr>
        <a:xfrm>
          <a:off x="16336820" y="8809181"/>
          <a:ext cx="2251362" cy="1269287"/>
        </a:xfrm>
        <a:prstGeom prst="rect">
          <a:avLst/>
        </a:prstGeom>
      </xdr:spPr>
    </xdr:pic>
    <xdr:clientData/>
  </xdr:twoCellAnchor>
  <xdr:twoCellAnchor editAs="oneCell">
    <xdr:from>
      <xdr:col>7</xdr:col>
      <xdr:colOff>80817</xdr:colOff>
      <xdr:row>14</xdr:row>
      <xdr:rowOff>346364</xdr:rowOff>
    </xdr:from>
    <xdr:to>
      <xdr:col>7</xdr:col>
      <xdr:colOff>5322454</xdr:colOff>
      <xdr:row>14</xdr:row>
      <xdr:rowOff>1335194</xdr:rowOff>
    </xdr:to>
    <xdr:pic>
      <xdr:nvPicPr>
        <xdr:cNvPr id="5" name="图片 4">
          <a:extLst>
            <a:ext uri="{FF2B5EF4-FFF2-40B4-BE49-F238E27FC236}">
              <a16:creationId xmlns:a16="http://schemas.microsoft.com/office/drawing/2014/main" id="{19D55F3D-1C88-4899-8100-D794E171952C}"/>
            </a:ext>
          </a:extLst>
        </xdr:cNvPr>
        <xdr:cNvPicPr>
          <a:picLocks noChangeAspect="1"/>
        </xdr:cNvPicPr>
      </xdr:nvPicPr>
      <xdr:blipFill>
        <a:blip xmlns:r="http://schemas.openxmlformats.org/officeDocument/2006/relationships" r:embed="rId3"/>
        <a:stretch>
          <a:fillRect/>
        </a:stretch>
      </xdr:blipFill>
      <xdr:spPr>
        <a:xfrm>
          <a:off x="13993090" y="8670637"/>
          <a:ext cx="5241637" cy="988830"/>
        </a:xfrm>
        <a:prstGeom prst="rect">
          <a:avLst/>
        </a:prstGeom>
      </xdr:spPr>
    </xdr:pic>
    <xdr:clientData/>
  </xdr:twoCellAnchor>
  <xdr:twoCellAnchor editAs="oneCell">
    <xdr:from>
      <xdr:col>6</xdr:col>
      <xdr:colOff>46183</xdr:colOff>
      <xdr:row>23</xdr:row>
      <xdr:rowOff>715818</xdr:rowOff>
    </xdr:from>
    <xdr:to>
      <xdr:col>6</xdr:col>
      <xdr:colOff>2909455</xdr:colOff>
      <xdr:row>23</xdr:row>
      <xdr:rowOff>2092837</xdr:rowOff>
    </xdr:to>
    <xdr:pic>
      <xdr:nvPicPr>
        <xdr:cNvPr id="6" name="图片 5">
          <a:extLst>
            <a:ext uri="{FF2B5EF4-FFF2-40B4-BE49-F238E27FC236}">
              <a16:creationId xmlns:a16="http://schemas.microsoft.com/office/drawing/2014/main" id="{B69B6BD9-66E5-4F78-AE7B-909ACC5844D7}"/>
            </a:ext>
          </a:extLst>
        </xdr:cNvPr>
        <xdr:cNvPicPr>
          <a:picLocks noChangeAspect="1"/>
        </xdr:cNvPicPr>
      </xdr:nvPicPr>
      <xdr:blipFill>
        <a:blip xmlns:r="http://schemas.openxmlformats.org/officeDocument/2006/relationships" r:embed="rId4"/>
        <a:stretch>
          <a:fillRect/>
        </a:stretch>
      </xdr:blipFill>
      <xdr:spPr>
        <a:xfrm>
          <a:off x="10390910" y="15713363"/>
          <a:ext cx="2863272" cy="1377019"/>
        </a:xfrm>
        <a:prstGeom prst="rect">
          <a:avLst/>
        </a:prstGeom>
      </xdr:spPr>
    </xdr:pic>
    <xdr:clientData/>
  </xdr:twoCellAnchor>
  <xdr:twoCellAnchor editAs="oneCell">
    <xdr:from>
      <xdr:col>6</xdr:col>
      <xdr:colOff>1420093</xdr:colOff>
      <xdr:row>23</xdr:row>
      <xdr:rowOff>773545</xdr:rowOff>
    </xdr:from>
    <xdr:to>
      <xdr:col>6</xdr:col>
      <xdr:colOff>2759365</xdr:colOff>
      <xdr:row>23</xdr:row>
      <xdr:rowOff>1325348</xdr:rowOff>
    </xdr:to>
    <xdr:pic>
      <xdr:nvPicPr>
        <xdr:cNvPr id="7" name="图片 6">
          <a:extLst>
            <a:ext uri="{FF2B5EF4-FFF2-40B4-BE49-F238E27FC236}">
              <a16:creationId xmlns:a16="http://schemas.microsoft.com/office/drawing/2014/main" id="{DF0526F9-1BCE-426E-915B-61AD13C0669F}"/>
            </a:ext>
          </a:extLst>
        </xdr:cNvPr>
        <xdr:cNvPicPr>
          <a:picLocks noChangeAspect="1"/>
        </xdr:cNvPicPr>
      </xdr:nvPicPr>
      <xdr:blipFill>
        <a:blip xmlns:r="http://schemas.openxmlformats.org/officeDocument/2006/relationships" r:embed="rId5"/>
        <a:stretch>
          <a:fillRect/>
        </a:stretch>
      </xdr:blipFill>
      <xdr:spPr>
        <a:xfrm>
          <a:off x="11764820" y="15771090"/>
          <a:ext cx="1339272" cy="55180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854363</xdr:colOff>
      <xdr:row>33</xdr:row>
      <xdr:rowOff>588819</xdr:rowOff>
    </xdr:from>
    <xdr:to>
      <xdr:col>6</xdr:col>
      <xdr:colOff>6003636</xdr:colOff>
      <xdr:row>33</xdr:row>
      <xdr:rowOff>1283594</xdr:rowOff>
    </xdr:to>
    <xdr:pic>
      <xdr:nvPicPr>
        <xdr:cNvPr id="2" name="图片 1">
          <a:extLst>
            <a:ext uri="{FF2B5EF4-FFF2-40B4-BE49-F238E27FC236}">
              <a16:creationId xmlns:a16="http://schemas.microsoft.com/office/drawing/2014/main" id="{D76DA65E-6BD4-43FB-9D47-DD8FA0457699}"/>
            </a:ext>
          </a:extLst>
        </xdr:cNvPr>
        <xdr:cNvPicPr>
          <a:picLocks noChangeAspect="1"/>
        </xdr:cNvPicPr>
      </xdr:nvPicPr>
      <xdr:blipFill>
        <a:blip xmlns:r="http://schemas.openxmlformats.org/officeDocument/2006/relationships" r:embed="rId1"/>
        <a:stretch>
          <a:fillRect/>
        </a:stretch>
      </xdr:blipFill>
      <xdr:spPr>
        <a:xfrm>
          <a:off x="14039272" y="33285546"/>
          <a:ext cx="5149273" cy="694775"/>
        </a:xfrm>
        <a:prstGeom prst="rect">
          <a:avLst/>
        </a:prstGeom>
      </xdr:spPr>
    </xdr:pic>
    <xdr:clientData/>
  </xdr:twoCellAnchor>
  <xdr:oneCellAnchor>
    <xdr:from>
      <xdr:col>6</xdr:col>
      <xdr:colOff>854363</xdr:colOff>
      <xdr:row>31</xdr:row>
      <xdr:rowOff>762000</xdr:rowOff>
    </xdr:from>
    <xdr:ext cx="5149273" cy="694775"/>
    <xdr:pic>
      <xdr:nvPicPr>
        <xdr:cNvPr id="3" name="图片 2">
          <a:extLst>
            <a:ext uri="{FF2B5EF4-FFF2-40B4-BE49-F238E27FC236}">
              <a16:creationId xmlns:a16="http://schemas.microsoft.com/office/drawing/2014/main" id="{9FF80F09-33ED-41DC-BA1C-5A425A675ECA}"/>
            </a:ext>
          </a:extLst>
        </xdr:cNvPr>
        <xdr:cNvPicPr>
          <a:picLocks noChangeAspect="1"/>
        </xdr:cNvPicPr>
      </xdr:nvPicPr>
      <xdr:blipFill>
        <a:blip xmlns:r="http://schemas.openxmlformats.org/officeDocument/2006/relationships" r:embed="rId1"/>
        <a:stretch>
          <a:fillRect/>
        </a:stretch>
      </xdr:blipFill>
      <xdr:spPr>
        <a:xfrm>
          <a:off x="14039272" y="30803273"/>
          <a:ext cx="5149273" cy="694775"/>
        </a:xfrm>
        <a:prstGeom prst="rect">
          <a:avLst/>
        </a:prstGeom>
      </xdr:spPr>
    </xdr:pic>
    <xdr:clientData/>
  </xdr:oneCellAnchor>
  <xdr:twoCellAnchor editAs="oneCell">
    <xdr:from>
      <xdr:col>6</xdr:col>
      <xdr:colOff>46183</xdr:colOff>
      <xdr:row>23</xdr:row>
      <xdr:rowOff>230912</xdr:rowOff>
    </xdr:from>
    <xdr:to>
      <xdr:col>6</xdr:col>
      <xdr:colOff>3579091</xdr:colOff>
      <xdr:row>23</xdr:row>
      <xdr:rowOff>1467216</xdr:rowOff>
    </xdr:to>
    <xdr:pic>
      <xdr:nvPicPr>
        <xdr:cNvPr id="4" name="图片 3">
          <a:extLst>
            <a:ext uri="{FF2B5EF4-FFF2-40B4-BE49-F238E27FC236}">
              <a16:creationId xmlns:a16="http://schemas.microsoft.com/office/drawing/2014/main" id="{36E96680-9221-45FB-8FDE-5DBA739946FC}"/>
            </a:ext>
          </a:extLst>
        </xdr:cNvPr>
        <xdr:cNvPicPr>
          <a:picLocks noChangeAspect="1"/>
        </xdr:cNvPicPr>
      </xdr:nvPicPr>
      <xdr:blipFill>
        <a:blip xmlns:r="http://schemas.openxmlformats.org/officeDocument/2006/relationships" r:embed="rId2"/>
        <a:stretch>
          <a:fillRect/>
        </a:stretch>
      </xdr:blipFill>
      <xdr:spPr>
        <a:xfrm>
          <a:off x="13231092" y="20851094"/>
          <a:ext cx="3532908" cy="1236304"/>
        </a:xfrm>
        <a:prstGeom prst="rect">
          <a:avLst/>
        </a:prstGeom>
      </xdr:spPr>
    </xdr:pic>
    <xdr:clientData/>
  </xdr:twoCellAnchor>
  <xdr:oneCellAnchor>
    <xdr:from>
      <xdr:col>6</xdr:col>
      <xdr:colOff>46183</xdr:colOff>
      <xdr:row>22</xdr:row>
      <xdr:rowOff>230912</xdr:rowOff>
    </xdr:from>
    <xdr:ext cx="3532908" cy="1236304"/>
    <xdr:pic>
      <xdr:nvPicPr>
        <xdr:cNvPr id="5" name="图片 4">
          <a:extLst>
            <a:ext uri="{FF2B5EF4-FFF2-40B4-BE49-F238E27FC236}">
              <a16:creationId xmlns:a16="http://schemas.microsoft.com/office/drawing/2014/main" id="{42DBD2BC-9A40-46B5-80B0-CC181AA0FCEB}"/>
            </a:ext>
          </a:extLst>
        </xdr:cNvPr>
        <xdr:cNvPicPr>
          <a:picLocks noChangeAspect="1"/>
        </xdr:cNvPicPr>
      </xdr:nvPicPr>
      <xdr:blipFill>
        <a:blip xmlns:r="http://schemas.openxmlformats.org/officeDocument/2006/relationships" r:embed="rId2"/>
        <a:stretch>
          <a:fillRect/>
        </a:stretch>
      </xdr:blipFill>
      <xdr:spPr>
        <a:xfrm>
          <a:off x="13231092" y="20851094"/>
          <a:ext cx="3532908" cy="1236304"/>
        </a:xfrm>
        <a:prstGeom prst="rect">
          <a:avLst/>
        </a:prstGeom>
      </xdr:spPr>
    </xdr:pic>
    <xdr:clientData/>
  </xdr:oneCellAnchor>
  <xdr:oneCellAnchor>
    <xdr:from>
      <xdr:col>6</xdr:col>
      <xdr:colOff>46183</xdr:colOff>
      <xdr:row>24</xdr:row>
      <xdr:rowOff>230912</xdr:rowOff>
    </xdr:from>
    <xdr:ext cx="3532908" cy="1236304"/>
    <xdr:pic>
      <xdr:nvPicPr>
        <xdr:cNvPr id="6" name="图片 5">
          <a:extLst>
            <a:ext uri="{FF2B5EF4-FFF2-40B4-BE49-F238E27FC236}">
              <a16:creationId xmlns:a16="http://schemas.microsoft.com/office/drawing/2014/main" id="{1608679F-F14F-4A4B-A337-C30A6575A91F}"/>
            </a:ext>
          </a:extLst>
        </xdr:cNvPr>
        <xdr:cNvPicPr>
          <a:picLocks noChangeAspect="1"/>
        </xdr:cNvPicPr>
      </xdr:nvPicPr>
      <xdr:blipFill>
        <a:blip xmlns:r="http://schemas.openxmlformats.org/officeDocument/2006/relationships" r:embed="rId2"/>
        <a:stretch>
          <a:fillRect/>
        </a:stretch>
      </xdr:blipFill>
      <xdr:spPr>
        <a:xfrm>
          <a:off x="13231092" y="20851094"/>
          <a:ext cx="3532908" cy="1236304"/>
        </a:xfrm>
        <a:prstGeom prst="rect">
          <a:avLst/>
        </a:prstGeom>
      </xdr:spPr>
    </xdr:pic>
    <xdr:clientData/>
  </xdr:oneCellAnchor>
  <xdr:oneCellAnchor>
    <xdr:from>
      <xdr:col>6</xdr:col>
      <xdr:colOff>46183</xdr:colOff>
      <xdr:row>23</xdr:row>
      <xdr:rowOff>230912</xdr:rowOff>
    </xdr:from>
    <xdr:ext cx="3532908" cy="1236304"/>
    <xdr:pic>
      <xdr:nvPicPr>
        <xdr:cNvPr id="7" name="图片 6">
          <a:extLst>
            <a:ext uri="{FF2B5EF4-FFF2-40B4-BE49-F238E27FC236}">
              <a16:creationId xmlns:a16="http://schemas.microsoft.com/office/drawing/2014/main" id="{FA4650E4-405D-4B32-A403-E1599B17640A}"/>
            </a:ext>
          </a:extLst>
        </xdr:cNvPr>
        <xdr:cNvPicPr>
          <a:picLocks noChangeAspect="1"/>
        </xdr:cNvPicPr>
      </xdr:nvPicPr>
      <xdr:blipFill>
        <a:blip xmlns:r="http://schemas.openxmlformats.org/officeDocument/2006/relationships" r:embed="rId2"/>
        <a:stretch>
          <a:fillRect/>
        </a:stretch>
      </xdr:blipFill>
      <xdr:spPr>
        <a:xfrm>
          <a:off x="13231092" y="19407912"/>
          <a:ext cx="3532908" cy="1236304"/>
        </a:xfrm>
        <a:prstGeom prst="rect">
          <a:avLst/>
        </a:prstGeom>
      </xdr:spPr>
    </xdr:pic>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externalteams.insite.saralee.com/sites/slif-ngexcellence/DocumentLibrary/Design%20tracking%20list%20Composer%202011.03.1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F:\Documents%20and%20Settings\Wilko.Mels\Local%20Settings\Temporary%20Internet%20Files\OLK67\Tracking%20list%20severity%20grid.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PROJECT/QUANTUM/&#36719;&#30828;&#20214;&#27979;&#35797;/NQ%20all%20function%20test%20version%20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mposer Tracking List"/>
      <sheetName val="Status Overview (pivot)"/>
      <sheetName val="Severity Grid"/>
      <sheetName val="Action list"/>
      <sheetName val="Decision List"/>
      <sheetName val="Pictures"/>
    </sheetNames>
    <sheetDataSet>
      <sheetData sheetId="0"/>
      <sheetData sheetId="1"/>
      <sheetData sheetId="2">
        <row r="10">
          <cell r="H10" t="str">
            <v>S0</v>
          </cell>
          <cell r="I10" t="str">
            <v>Red</v>
          </cell>
        </row>
        <row r="11">
          <cell r="H11" t="str">
            <v>S1</v>
          </cell>
          <cell r="I11" t="str">
            <v>Red</v>
          </cell>
        </row>
        <row r="12">
          <cell r="H12" t="str">
            <v>S2</v>
          </cell>
          <cell r="I12" t="str">
            <v>Red</v>
          </cell>
        </row>
        <row r="13">
          <cell r="H13" t="str">
            <v>S3</v>
          </cell>
          <cell r="I13" t="str">
            <v>Green</v>
          </cell>
        </row>
        <row r="14">
          <cell r="H14" t="str">
            <v>A0</v>
          </cell>
          <cell r="I14" t="str">
            <v>Red</v>
          </cell>
        </row>
        <row r="15">
          <cell r="H15" t="str">
            <v>A1</v>
          </cell>
          <cell r="I15" t="str">
            <v>Red</v>
          </cell>
        </row>
        <row r="16">
          <cell r="H16" t="str">
            <v>A2</v>
          </cell>
          <cell r="I16" t="str">
            <v>Red</v>
          </cell>
        </row>
        <row r="17">
          <cell r="H17" t="str">
            <v>A3</v>
          </cell>
          <cell r="I17" t="str">
            <v>Green</v>
          </cell>
        </row>
        <row r="18">
          <cell r="H18" t="str">
            <v>B0</v>
          </cell>
          <cell r="I18" t="str">
            <v>Red</v>
          </cell>
        </row>
        <row r="19">
          <cell r="H19" t="str">
            <v>B1</v>
          </cell>
          <cell r="I19" t="str">
            <v>Red</v>
          </cell>
        </row>
        <row r="20">
          <cell r="H20" t="str">
            <v>B2</v>
          </cell>
          <cell r="I20" t="str">
            <v>Gray</v>
          </cell>
        </row>
        <row r="21">
          <cell r="H21" t="str">
            <v>B3</v>
          </cell>
          <cell r="I21" t="str">
            <v>Green</v>
          </cell>
        </row>
        <row r="22">
          <cell r="H22" t="str">
            <v>C0</v>
          </cell>
          <cell r="I22" t="str">
            <v>Green</v>
          </cell>
        </row>
        <row r="23">
          <cell r="H23" t="str">
            <v>C1</v>
          </cell>
          <cell r="I23" t="str">
            <v>Green</v>
          </cell>
        </row>
        <row r="24">
          <cell r="H24" t="str">
            <v>C2</v>
          </cell>
          <cell r="I24" t="str">
            <v>Green</v>
          </cell>
        </row>
        <row r="25">
          <cell r="H25" t="str">
            <v>C3</v>
          </cell>
          <cell r="I25" t="str">
            <v>Green</v>
          </cell>
        </row>
      </sheetData>
      <sheetData sheetId="3"/>
      <sheetData sheetId="4"/>
      <sheetData sheetId="5"/>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mposer Tracking List"/>
      <sheetName val="Severity Grid"/>
      <sheetName val="Action list"/>
      <sheetName val="Decision List"/>
      <sheetName val="Pictures"/>
    </sheetNames>
    <sheetDataSet>
      <sheetData sheetId="0" refreshError="1">
        <row r="5">
          <cell r="S5" t="str">
            <v>Severity Grid Code</v>
          </cell>
        </row>
        <row r="299">
          <cell r="S299" t="str">
            <v>S2</v>
          </cell>
        </row>
        <row r="301">
          <cell r="S301" t="str">
            <v>S1</v>
          </cell>
        </row>
      </sheetData>
      <sheetData sheetId="1" refreshError="1"/>
      <sheetData sheetId="2" refreshError="1"/>
      <sheetData sheetId="3" refreshError="1"/>
      <sheetData sheetId="4"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Version"/>
      <sheetName val="Status Summary"/>
      <sheetName val="SRQ"/>
      <sheetName val="0.General"/>
      <sheetName val="0.1 Drinks"/>
      <sheetName val="0.2 Default settings"/>
      <sheetName val="1.Update"/>
      <sheetName val="2.User mode"/>
      <sheetName val="Drink test"/>
      <sheetName val="3. Home page"/>
      <sheetName val="4. Maintenance"/>
      <sheetName val="5. Operator"/>
      <sheetName val="6. Service"/>
      <sheetName val="7. Manufacturer"/>
      <sheetName val="8. Developer"/>
      <sheetName val="9.Error test"/>
      <sheetName val="Tracking list"/>
    </sheetNames>
    <sheetDataSet>
      <sheetData sheetId="0" refreshError="1"/>
      <sheetData sheetId="1" refreshError="1"/>
      <sheetData sheetId="2" refreshError="1"/>
      <sheetData sheetId="3">
        <row r="3">
          <cell r="H3" t="str">
            <v>OK</v>
          </cell>
        </row>
        <row r="4">
          <cell r="H4" t="str">
            <v>NG</v>
          </cell>
        </row>
        <row r="5">
          <cell r="H5" t="str">
            <v>TBD</v>
          </cell>
        </row>
        <row r="6">
          <cell r="H6" t="str">
            <v>To do</v>
          </cell>
        </row>
        <row r="7">
          <cell r="H7"/>
        </row>
        <row r="8">
          <cell r="H8"/>
        </row>
        <row r="9">
          <cell r="H9"/>
        </row>
        <row r="10">
          <cell r="H10"/>
        </row>
        <row r="11">
          <cell r="H11"/>
        </row>
        <row r="12">
          <cell r="H12"/>
        </row>
        <row r="13">
          <cell r="H13"/>
        </row>
        <row r="14">
          <cell r="H14"/>
        </row>
        <row r="15">
          <cell r="H15"/>
        </row>
        <row r="16">
          <cell r="H16"/>
        </row>
        <row r="17">
          <cell r="H17"/>
        </row>
        <row r="18">
          <cell r="H18"/>
        </row>
        <row r="19">
          <cell r="H19"/>
        </row>
        <row r="20">
          <cell r="H20"/>
        </row>
        <row r="21">
          <cell r="H21"/>
        </row>
        <row r="22">
          <cell r="H22"/>
        </row>
        <row r="23">
          <cell r="H23"/>
        </row>
        <row r="24">
          <cell r="H24"/>
        </row>
        <row r="25">
          <cell r="H25"/>
        </row>
        <row r="26">
          <cell r="H26"/>
        </row>
        <row r="27">
          <cell r="H27"/>
        </row>
        <row r="28">
          <cell r="H28"/>
        </row>
        <row r="29">
          <cell r="H29"/>
        </row>
        <row r="30">
          <cell r="H30">
            <v>0</v>
          </cell>
        </row>
      </sheetData>
      <sheetData sheetId="4" refreshError="1"/>
      <sheetData sheetId="5" refreshError="1"/>
      <sheetData sheetId="6">
        <row r="10">
          <cell r="H10"/>
        </row>
        <row r="11">
          <cell r="H11"/>
        </row>
        <row r="12">
          <cell r="H12"/>
        </row>
        <row r="13">
          <cell r="H13"/>
        </row>
        <row r="14">
          <cell r="H14"/>
        </row>
        <row r="15">
          <cell r="H15"/>
        </row>
      </sheetData>
      <sheetData sheetId="7">
        <row r="6">
          <cell r="H6"/>
        </row>
        <row r="7">
          <cell r="H7"/>
        </row>
        <row r="8">
          <cell r="H8"/>
        </row>
        <row r="21">
          <cell r="H21"/>
        </row>
        <row r="25">
          <cell r="H25"/>
        </row>
        <row r="26">
          <cell r="H26"/>
        </row>
        <row r="27">
          <cell r="H27"/>
        </row>
        <row r="28">
          <cell r="H28"/>
        </row>
        <row r="29">
          <cell r="H29"/>
        </row>
        <row r="30">
          <cell r="H30"/>
        </row>
        <row r="31">
          <cell r="H31"/>
        </row>
        <row r="32">
          <cell r="H32"/>
        </row>
        <row r="33">
          <cell r="H33"/>
        </row>
        <row r="34">
          <cell r="H34" t="str">
            <v>Request test defined</v>
          </cell>
        </row>
        <row r="35">
          <cell r="H35"/>
        </row>
        <row r="36">
          <cell r="H36"/>
        </row>
        <row r="37">
          <cell r="H37"/>
        </row>
        <row r="38">
          <cell r="H38"/>
        </row>
        <row r="39">
          <cell r="H39"/>
        </row>
        <row r="40">
          <cell r="H40"/>
        </row>
        <row r="41">
          <cell r="H41"/>
        </row>
        <row r="42">
          <cell r="H42"/>
        </row>
        <row r="43">
          <cell r="H43" t="str">
            <v>NA</v>
          </cell>
        </row>
      </sheetData>
      <sheetData sheetId="8" refreshError="1"/>
      <sheetData sheetId="9">
        <row r="6">
          <cell r="H6"/>
        </row>
        <row r="7">
          <cell r="H7"/>
        </row>
        <row r="9">
          <cell r="H9"/>
        </row>
        <row r="10">
          <cell r="H10"/>
        </row>
        <row r="11">
          <cell r="H11"/>
        </row>
        <row r="12">
          <cell r="H12"/>
        </row>
        <row r="13">
          <cell r="H13"/>
        </row>
        <row r="14">
          <cell r="H14"/>
        </row>
        <row r="15">
          <cell r="H15"/>
        </row>
        <row r="16">
          <cell r="H16"/>
        </row>
        <row r="18">
          <cell r="H18"/>
        </row>
        <row r="19">
          <cell r="H19"/>
        </row>
        <row r="20">
          <cell r="H20"/>
        </row>
        <row r="21">
          <cell r="H21"/>
        </row>
        <row r="22">
          <cell r="H22"/>
        </row>
        <row r="23">
          <cell r="H23"/>
        </row>
        <row r="24">
          <cell r="H24"/>
        </row>
        <row r="25">
          <cell r="H25"/>
        </row>
        <row r="26">
          <cell r="H26"/>
        </row>
        <row r="27">
          <cell r="H27"/>
        </row>
        <row r="28">
          <cell r="H28"/>
        </row>
        <row r="29">
          <cell r="H29"/>
        </row>
        <row r="30">
          <cell r="H30"/>
        </row>
        <row r="31">
          <cell r="H31"/>
        </row>
        <row r="32">
          <cell r="H32"/>
        </row>
        <row r="33">
          <cell r="H33"/>
        </row>
      </sheetData>
      <sheetData sheetId="10">
        <row r="7">
          <cell r="H7"/>
        </row>
        <row r="8">
          <cell r="H8"/>
        </row>
        <row r="9">
          <cell r="H9"/>
        </row>
        <row r="10">
          <cell r="H10"/>
        </row>
        <row r="11">
          <cell r="H11"/>
        </row>
        <row r="12">
          <cell r="H12"/>
        </row>
        <row r="13">
          <cell r="H13"/>
        </row>
        <row r="14">
          <cell r="H14"/>
        </row>
        <row r="15">
          <cell r="H15"/>
        </row>
        <row r="16">
          <cell r="H16"/>
        </row>
        <row r="17">
          <cell r="H17"/>
        </row>
        <row r="18">
          <cell r="H18"/>
        </row>
        <row r="19">
          <cell r="H19"/>
        </row>
        <row r="28">
          <cell r="H28"/>
        </row>
        <row r="29">
          <cell r="H29"/>
        </row>
        <row r="30">
          <cell r="H30"/>
        </row>
      </sheetData>
      <sheetData sheetId="11">
        <row r="7">
          <cell r="I7"/>
        </row>
        <row r="17">
          <cell r="I17"/>
        </row>
        <row r="27">
          <cell r="I27"/>
        </row>
        <row r="28">
          <cell r="I28"/>
        </row>
        <row r="29">
          <cell r="I29"/>
        </row>
        <row r="30">
          <cell r="I30"/>
        </row>
        <row r="35">
          <cell r="I35"/>
        </row>
        <row r="44">
          <cell r="I44"/>
        </row>
        <row r="45">
          <cell r="I45"/>
        </row>
        <row r="46">
          <cell r="I46"/>
        </row>
        <row r="47">
          <cell r="I47"/>
        </row>
        <row r="48">
          <cell r="I48"/>
        </row>
        <row r="49">
          <cell r="I49"/>
        </row>
        <row r="50">
          <cell r="I50"/>
        </row>
        <row r="51">
          <cell r="I51"/>
        </row>
        <row r="52">
          <cell r="I52"/>
        </row>
      </sheetData>
      <sheetData sheetId="12">
        <row r="12">
          <cell r="I12"/>
        </row>
        <row r="15">
          <cell r="I15"/>
        </row>
        <row r="16">
          <cell r="I16"/>
        </row>
        <row r="29">
          <cell r="I29"/>
        </row>
        <row r="30">
          <cell r="I30"/>
        </row>
        <row r="93">
          <cell r="I93"/>
        </row>
        <row r="94">
          <cell r="I94"/>
        </row>
        <row r="95">
          <cell r="I95"/>
        </row>
        <row r="96">
          <cell r="I96"/>
        </row>
        <row r="97">
          <cell r="I97"/>
        </row>
        <row r="98">
          <cell r="I98"/>
        </row>
        <row r="99">
          <cell r="I99"/>
        </row>
        <row r="100">
          <cell r="I100"/>
        </row>
        <row r="101">
          <cell r="I101"/>
        </row>
        <row r="102">
          <cell r="I102"/>
        </row>
        <row r="103">
          <cell r="I103"/>
        </row>
      </sheetData>
      <sheetData sheetId="13" refreshError="1"/>
      <sheetData sheetId="14">
        <row r="36">
          <cell r="I36"/>
        </row>
        <row r="37">
          <cell r="I37"/>
        </row>
        <row r="38">
          <cell r="I38"/>
        </row>
        <row r="39">
          <cell r="I39"/>
        </row>
        <row r="40">
          <cell r="I40"/>
        </row>
        <row r="41">
          <cell r="I41"/>
        </row>
        <row r="42">
          <cell r="I42"/>
        </row>
        <row r="43">
          <cell r="I43"/>
        </row>
        <row r="44">
          <cell r="I44"/>
        </row>
        <row r="67">
          <cell r="I67"/>
        </row>
        <row r="68">
          <cell r="I68"/>
        </row>
        <row r="69">
          <cell r="I69"/>
        </row>
        <row r="70">
          <cell r="I70"/>
        </row>
        <row r="71">
          <cell r="I71"/>
        </row>
        <row r="112">
          <cell r="I112"/>
        </row>
        <row r="113">
          <cell r="I113"/>
        </row>
        <row r="150">
          <cell r="I150"/>
        </row>
      </sheetData>
      <sheetData sheetId="15">
        <row r="3">
          <cell r="H3"/>
        </row>
        <row r="4">
          <cell r="H4"/>
        </row>
        <row r="5">
          <cell r="H5"/>
        </row>
        <row r="6">
          <cell r="H6"/>
        </row>
        <row r="7">
          <cell r="H7"/>
        </row>
        <row r="8">
          <cell r="H8"/>
        </row>
        <row r="9">
          <cell r="H9"/>
        </row>
        <row r="10">
          <cell r="H10"/>
        </row>
        <row r="11">
          <cell r="H11"/>
        </row>
        <row r="12">
          <cell r="H12"/>
        </row>
        <row r="13">
          <cell r="H13"/>
        </row>
        <row r="14">
          <cell r="H14"/>
        </row>
        <row r="15">
          <cell r="H15"/>
        </row>
        <row r="16">
          <cell r="H16"/>
        </row>
        <row r="17">
          <cell r="H17"/>
        </row>
        <row r="18">
          <cell r="H18"/>
        </row>
        <row r="19">
          <cell r="H19"/>
        </row>
        <row r="20">
          <cell r="H20"/>
        </row>
        <row r="21">
          <cell r="H21"/>
        </row>
        <row r="22">
          <cell r="H22"/>
        </row>
        <row r="23">
          <cell r="H23"/>
        </row>
        <row r="24">
          <cell r="H24"/>
        </row>
        <row r="25">
          <cell r="H25"/>
        </row>
        <row r="26">
          <cell r="H26"/>
        </row>
        <row r="27">
          <cell r="H27"/>
        </row>
      </sheetData>
      <sheetData sheetId="16"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EEDE79-B016-4249-9D7B-21A41FEF0EAD}">
  <dimension ref="A1:M16"/>
  <sheetViews>
    <sheetView zoomScale="60" zoomScaleNormal="60" workbookViewId="0">
      <selection activeCell="H13" sqref="H13"/>
    </sheetView>
  </sheetViews>
  <sheetFormatPr defaultColWidth="8.25" defaultRowHeight="19" x14ac:dyDescent="0.3"/>
  <cols>
    <col min="1" max="1" width="6.25" style="9" customWidth="1"/>
    <col min="2" max="5" width="16.25" style="3" customWidth="1"/>
    <col min="6" max="6" width="28" style="3" customWidth="1"/>
    <col min="7" max="7" width="39.08203125" style="3" customWidth="1"/>
    <col min="8" max="9" width="14.08203125" style="9" customWidth="1"/>
    <col min="10" max="10" width="105.75" style="3" customWidth="1"/>
    <col min="11" max="11" width="29.75" style="9" customWidth="1"/>
    <col min="12" max="12" width="16" style="9" customWidth="1"/>
    <col min="13" max="13" width="20.83203125" style="3" customWidth="1"/>
    <col min="14" max="16384" width="8.25" style="3"/>
  </cols>
  <sheetData>
    <row r="1" spans="1:13" ht="46.5" customHeight="1" x14ac:dyDescent="0.3">
      <c r="A1" s="2"/>
      <c r="B1" s="202" t="s">
        <v>80</v>
      </c>
      <c r="C1" s="202"/>
      <c r="D1" s="202"/>
      <c r="E1" s="202"/>
      <c r="F1" s="202"/>
      <c r="G1" s="202"/>
      <c r="H1" s="202"/>
      <c r="I1" s="202"/>
      <c r="J1" s="202"/>
      <c r="K1" s="2"/>
      <c r="L1" s="2"/>
      <c r="M1" s="2"/>
    </row>
    <row r="2" spans="1:13" ht="41.25" customHeight="1" x14ac:dyDescent="0.3">
      <c r="A2" s="4"/>
      <c r="B2" s="203" t="s">
        <v>57</v>
      </c>
      <c r="C2" s="203"/>
      <c r="D2" s="208" t="s">
        <v>790</v>
      </c>
      <c r="E2" s="209"/>
      <c r="F2" s="209"/>
      <c r="G2" s="168" t="s">
        <v>1806</v>
      </c>
      <c r="H2" s="208" t="s">
        <v>1807</v>
      </c>
      <c r="I2" s="209"/>
      <c r="J2" s="210"/>
      <c r="K2" s="3"/>
      <c r="L2" s="4"/>
    </row>
    <row r="3" spans="1:13" ht="41.25" customHeight="1" x14ac:dyDescent="0.3">
      <c r="A3" s="4"/>
      <c r="B3" s="204" t="s">
        <v>1188</v>
      </c>
      <c r="C3" s="205"/>
      <c r="D3" s="204" t="s">
        <v>58</v>
      </c>
      <c r="E3" s="205"/>
      <c r="F3" s="5" t="s">
        <v>82</v>
      </c>
      <c r="G3" s="5" t="s">
        <v>59</v>
      </c>
      <c r="H3" s="5" t="s">
        <v>60</v>
      </c>
      <c r="I3" s="5"/>
      <c r="J3" s="5" t="s">
        <v>61</v>
      </c>
      <c r="K3" s="3"/>
      <c r="L3" s="4"/>
    </row>
    <row r="4" spans="1:13" ht="20" x14ac:dyDescent="0.3">
      <c r="A4" s="4"/>
      <c r="B4" s="213" t="s">
        <v>1190</v>
      </c>
      <c r="C4" s="214"/>
      <c r="D4" s="206" t="s">
        <v>1189</v>
      </c>
      <c r="E4" s="207"/>
      <c r="F4" s="7">
        <v>10042929</v>
      </c>
      <c r="G4" s="6" t="s">
        <v>1718</v>
      </c>
      <c r="H4" s="7"/>
      <c r="I4" s="7"/>
      <c r="J4" s="8"/>
      <c r="K4" s="3"/>
      <c r="L4" s="4"/>
    </row>
    <row r="5" spans="1:13" ht="20" x14ac:dyDescent="0.3">
      <c r="A5" s="4"/>
      <c r="B5" s="215"/>
      <c r="C5" s="216"/>
      <c r="D5" s="206" t="s">
        <v>1185</v>
      </c>
      <c r="E5" s="207"/>
      <c r="F5" s="7">
        <v>10042928</v>
      </c>
      <c r="G5" s="6" t="s">
        <v>1186</v>
      </c>
      <c r="H5" s="7"/>
      <c r="I5" s="7"/>
      <c r="J5" s="8"/>
      <c r="K5" s="3"/>
      <c r="L5" s="4"/>
    </row>
    <row r="6" spans="1:13" ht="20" x14ac:dyDescent="0.3">
      <c r="A6" s="4"/>
      <c r="B6" s="217"/>
      <c r="C6" s="218"/>
      <c r="D6" s="99" t="s">
        <v>1193</v>
      </c>
      <c r="E6" s="100"/>
      <c r="F6" s="7">
        <v>10039305</v>
      </c>
      <c r="G6" s="6" t="s">
        <v>1719</v>
      </c>
      <c r="H6" s="7"/>
      <c r="I6" s="7"/>
      <c r="J6" s="8"/>
      <c r="K6" s="3"/>
      <c r="L6" s="4"/>
    </row>
    <row r="7" spans="1:13" ht="20" x14ac:dyDescent="0.3">
      <c r="A7" s="4"/>
      <c r="B7" s="213" t="s">
        <v>1191</v>
      </c>
      <c r="C7" s="214"/>
      <c r="D7" s="206" t="s">
        <v>1194</v>
      </c>
      <c r="E7" s="207"/>
      <c r="F7" s="164">
        <v>10042931</v>
      </c>
      <c r="G7" s="6" t="s">
        <v>1724</v>
      </c>
      <c r="H7" s="7">
        <v>20211110</v>
      </c>
      <c r="I7" s="7"/>
      <c r="J7" s="8"/>
      <c r="K7" s="3"/>
      <c r="L7" s="4"/>
    </row>
    <row r="8" spans="1:13" ht="20" x14ac:dyDescent="0.3">
      <c r="A8" s="4"/>
      <c r="B8" s="215"/>
      <c r="C8" s="216"/>
      <c r="D8" s="206" t="s">
        <v>1187</v>
      </c>
      <c r="E8" s="207"/>
      <c r="F8" s="164">
        <v>10042930</v>
      </c>
      <c r="G8" s="6" t="s">
        <v>1720</v>
      </c>
      <c r="H8" s="7"/>
      <c r="I8" s="7"/>
      <c r="J8" s="8"/>
      <c r="K8" s="3"/>
      <c r="L8" s="4"/>
    </row>
    <row r="9" spans="1:13" ht="20" x14ac:dyDescent="0.3">
      <c r="A9" s="4"/>
      <c r="B9" s="217"/>
      <c r="C9" s="218"/>
      <c r="D9" s="206" t="s">
        <v>1192</v>
      </c>
      <c r="E9" s="207"/>
      <c r="F9" s="164">
        <v>10039994</v>
      </c>
      <c r="G9" s="6" t="s">
        <v>1195</v>
      </c>
      <c r="H9" s="7"/>
      <c r="I9" s="7"/>
      <c r="J9" s="8"/>
      <c r="K9" s="3"/>
      <c r="L9" s="4"/>
    </row>
    <row r="10" spans="1:13" ht="20" x14ac:dyDescent="0.3">
      <c r="A10" s="4"/>
      <c r="B10" s="213" t="s">
        <v>1196</v>
      </c>
      <c r="C10" s="214"/>
      <c r="D10" s="206" t="s">
        <v>81</v>
      </c>
      <c r="E10" s="207"/>
      <c r="F10" s="164">
        <v>10043372</v>
      </c>
      <c r="G10" s="6" t="s">
        <v>1721</v>
      </c>
      <c r="H10" s="7"/>
      <c r="I10" s="7"/>
      <c r="J10" s="8"/>
      <c r="K10" s="3"/>
      <c r="L10" s="4"/>
    </row>
    <row r="11" spans="1:13" ht="20" x14ac:dyDescent="0.3">
      <c r="A11" s="4"/>
      <c r="B11" s="215"/>
      <c r="C11" s="216"/>
      <c r="D11" s="206" t="s">
        <v>83</v>
      </c>
      <c r="E11" s="207"/>
      <c r="F11" s="164">
        <v>10043367</v>
      </c>
      <c r="G11" s="6" t="s">
        <v>3</v>
      </c>
      <c r="H11" s="7"/>
      <c r="I11" s="7"/>
      <c r="J11" s="8"/>
      <c r="K11" s="3"/>
      <c r="L11" s="4"/>
    </row>
    <row r="12" spans="1:13" ht="20" x14ac:dyDescent="0.3">
      <c r="A12" s="4"/>
      <c r="B12" s="217"/>
      <c r="C12" s="218"/>
      <c r="D12" s="206" t="s">
        <v>87</v>
      </c>
      <c r="E12" s="207"/>
      <c r="F12" s="164">
        <v>10043373</v>
      </c>
      <c r="G12" s="6" t="s">
        <v>3</v>
      </c>
      <c r="H12" s="7"/>
      <c r="I12" s="7"/>
      <c r="J12" s="8"/>
      <c r="K12" s="3"/>
      <c r="L12" s="4"/>
    </row>
    <row r="13" spans="1:13" ht="80.150000000000006" customHeight="1" x14ac:dyDescent="0.3">
      <c r="A13" s="4"/>
      <c r="B13" s="211" t="s">
        <v>1184</v>
      </c>
      <c r="C13" s="212"/>
      <c r="D13" s="211" t="s">
        <v>1722</v>
      </c>
      <c r="E13" s="219"/>
      <c r="F13" s="219"/>
      <c r="G13" s="212"/>
      <c r="H13" s="7"/>
      <c r="I13" s="7"/>
      <c r="J13" s="8"/>
      <c r="K13" s="3"/>
      <c r="L13" s="4"/>
    </row>
    <row r="16" spans="1:13" x14ac:dyDescent="0.3">
      <c r="G16" s="56"/>
    </row>
  </sheetData>
  <mergeCells count="19">
    <mergeCell ref="B13:C13"/>
    <mergeCell ref="B10:C12"/>
    <mergeCell ref="B4:C6"/>
    <mergeCell ref="B7:C9"/>
    <mergeCell ref="D11:E11"/>
    <mergeCell ref="D12:E12"/>
    <mergeCell ref="D13:G13"/>
    <mergeCell ref="B1:J1"/>
    <mergeCell ref="B2:C2"/>
    <mergeCell ref="B3:C3"/>
    <mergeCell ref="D10:E10"/>
    <mergeCell ref="D3:E3"/>
    <mergeCell ref="D4:E4"/>
    <mergeCell ref="D5:E5"/>
    <mergeCell ref="D7:E7"/>
    <mergeCell ref="D8:E8"/>
    <mergeCell ref="D9:E9"/>
    <mergeCell ref="D2:F2"/>
    <mergeCell ref="H2:J2"/>
  </mergeCells>
  <phoneticPr fontId="1" type="noConversion"/>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0E7F16-D878-4E07-A367-0F3EFE5529CD}">
  <dimension ref="A1:Q82"/>
  <sheetViews>
    <sheetView zoomScale="55" zoomScaleNormal="55" workbookViewId="0">
      <pane xSplit="1" ySplit="2" topLeftCell="B9" activePane="bottomRight" state="frozen"/>
      <selection pane="topRight" activeCell="B1" sqref="B1"/>
      <selection pane="bottomLeft" activeCell="A3" sqref="A3"/>
      <selection pane="bottomRight" activeCell="G77" sqref="G77"/>
    </sheetView>
  </sheetViews>
  <sheetFormatPr defaultColWidth="8.25" defaultRowHeight="19" x14ac:dyDescent="0.3"/>
  <cols>
    <col min="1" max="1" width="6.25" style="11" customWidth="1"/>
    <col min="2" max="2" width="14.75" style="10" customWidth="1"/>
    <col min="3" max="3" width="26.33203125" style="10" customWidth="1"/>
    <col min="4" max="4" width="13.5" style="10" customWidth="1"/>
    <col min="5" max="5" width="54.5" style="10" customWidth="1"/>
    <col min="6" max="6" width="41.25" style="10" customWidth="1"/>
    <col min="7" max="7" width="108.83203125" style="10" customWidth="1"/>
    <col min="8" max="8" width="11.33203125" style="11" customWidth="1"/>
    <col min="9" max="9" width="20.83203125" style="11" customWidth="1"/>
    <col min="10" max="10" width="8.25" style="10"/>
    <col min="11" max="11" width="26" style="10" customWidth="1"/>
    <col min="12" max="12" width="35.25" style="10" customWidth="1"/>
    <col min="13" max="16384" width="8.25" style="10"/>
  </cols>
  <sheetData>
    <row r="1" spans="1:12" ht="34" x14ac:dyDescent="0.3">
      <c r="A1" s="252" t="s">
        <v>365</v>
      </c>
      <c r="B1" s="252"/>
      <c r="C1" s="252"/>
      <c r="D1" s="252"/>
      <c r="E1" s="252"/>
      <c r="F1" s="252"/>
      <c r="G1" s="252"/>
      <c r="H1" s="252"/>
      <c r="I1" s="252"/>
    </row>
    <row r="2" spans="1:12" s="11" customFormat="1" ht="40.5" thickBot="1" x14ac:dyDescent="0.35">
      <c r="A2" s="1" t="s">
        <v>49</v>
      </c>
      <c r="B2" s="1" t="s">
        <v>50</v>
      </c>
      <c r="C2" s="1" t="s">
        <v>51</v>
      </c>
      <c r="D2" s="1" t="s">
        <v>417</v>
      </c>
      <c r="E2" s="1" t="s">
        <v>52</v>
      </c>
      <c r="F2" s="1" t="s">
        <v>53</v>
      </c>
      <c r="G2" s="1" t="s">
        <v>54</v>
      </c>
      <c r="H2" s="1" t="s">
        <v>55</v>
      </c>
      <c r="I2" s="1" t="s">
        <v>56</v>
      </c>
    </row>
    <row r="3" spans="1:12" s="11" customFormat="1" ht="57.5" thickBot="1" x14ac:dyDescent="0.5">
      <c r="A3" s="12">
        <v>1</v>
      </c>
      <c r="B3" s="13" t="s">
        <v>1140</v>
      </c>
      <c r="C3" s="13" t="s">
        <v>1141</v>
      </c>
      <c r="D3" s="13" t="s">
        <v>2097</v>
      </c>
      <c r="E3" s="13"/>
      <c r="F3" s="13" t="s">
        <v>1139</v>
      </c>
      <c r="G3" s="13" t="s">
        <v>2224</v>
      </c>
      <c r="H3" s="58" t="s">
        <v>1893</v>
      </c>
      <c r="I3" s="12"/>
      <c r="K3" s="184" t="s">
        <v>1220</v>
      </c>
      <c r="L3" s="179">
        <f>COUNTA(D3:D89)</f>
        <v>61</v>
      </c>
    </row>
    <row r="4" spans="1:12" s="11" customFormat="1" ht="59.25" customHeight="1" thickBot="1" x14ac:dyDescent="0.5">
      <c r="A4" s="12"/>
      <c r="B4" s="13"/>
      <c r="C4" s="13"/>
      <c r="D4" s="13"/>
      <c r="E4" s="13"/>
      <c r="F4" s="13"/>
      <c r="G4" s="13"/>
      <c r="H4" s="58"/>
      <c r="I4" s="12"/>
      <c r="K4" s="184" t="s">
        <v>1221</v>
      </c>
      <c r="L4" s="179">
        <f>COUNTIF(H3:H140,"ok")</f>
        <v>27</v>
      </c>
    </row>
    <row r="5" spans="1:12" s="11" customFormat="1" ht="95.5" thickBot="1" x14ac:dyDescent="0.5">
      <c r="A5" s="12"/>
      <c r="B5" s="13"/>
      <c r="C5" s="13" t="s">
        <v>1151</v>
      </c>
      <c r="D5" s="77" t="s">
        <v>1150</v>
      </c>
      <c r="E5" s="13" t="s">
        <v>1149</v>
      </c>
      <c r="F5" s="13"/>
      <c r="G5" s="13" t="s">
        <v>1783</v>
      </c>
      <c r="H5" s="12" t="s">
        <v>1902</v>
      </c>
      <c r="I5" s="12" t="s">
        <v>1949</v>
      </c>
      <c r="K5" s="184" t="s">
        <v>1211</v>
      </c>
      <c r="L5" s="179">
        <f>COUNTIF(H3:H140,"NG")+COUNTIF(H3:H140,"TBD")</f>
        <v>24</v>
      </c>
    </row>
    <row r="6" spans="1:12" s="11" customFormat="1" ht="133.5" thickBot="1" x14ac:dyDescent="0.5">
      <c r="A6" s="12"/>
      <c r="B6" s="13"/>
      <c r="C6" s="13" t="s">
        <v>721</v>
      </c>
      <c r="D6" s="77" t="s">
        <v>720</v>
      </c>
      <c r="E6" s="13" t="s">
        <v>719</v>
      </c>
      <c r="F6" s="13" t="s">
        <v>1951</v>
      </c>
      <c r="G6" s="13" t="s">
        <v>1950</v>
      </c>
      <c r="H6" s="12" t="s">
        <v>36</v>
      </c>
      <c r="I6" s="12"/>
      <c r="K6" s="184" t="s">
        <v>1212</v>
      </c>
      <c r="L6" s="179">
        <f>L3-L4-L5-L7</f>
        <v>10</v>
      </c>
    </row>
    <row r="7" spans="1:12" s="11" customFormat="1" ht="76.5" thickBot="1" x14ac:dyDescent="0.5">
      <c r="A7" s="12"/>
      <c r="B7" s="13"/>
      <c r="C7" s="13" t="s">
        <v>883</v>
      </c>
      <c r="D7" s="77" t="s">
        <v>882</v>
      </c>
      <c r="E7" s="13" t="s">
        <v>881</v>
      </c>
      <c r="F7" s="13" t="s">
        <v>1763</v>
      </c>
      <c r="G7" s="13" t="s">
        <v>1764</v>
      </c>
      <c r="H7" s="169" t="s">
        <v>1765</v>
      </c>
      <c r="I7" s="12"/>
      <c r="K7" s="185" t="s">
        <v>1201</v>
      </c>
      <c r="L7" s="187">
        <f>COUNTIF(H3:H140,"to do")</f>
        <v>0</v>
      </c>
    </row>
    <row r="8" spans="1:12" s="11" customFormat="1" ht="38" x14ac:dyDescent="0.3">
      <c r="A8" s="12">
        <v>2</v>
      </c>
      <c r="B8" s="13" t="s">
        <v>1142</v>
      </c>
      <c r="C8" s="13" t="s">
        <v>1766</v>
      </c>
      <c r="D8" s="13" t="s">
        <v>2097</v>
      </c>
      <c r="E8" s="13"/>
      <c r="F8" s="13" t="s">
        <v>1758</v>
      </c>
      <c r="G8" s="13" t="s">
        <v>1761</v>
      </c>
      <c r="H8" s="172" t="s">
        <v>1737</v>
      </c>
      <c r="I8" s="12"/>
    </row>
    <row r="9" spans="1:12" s="11" customFormat="1" x14ac:dyDescent="0.3">
      <c r="A9" s="12"/>
      <c r="B9" s="13"/>
      <c r="C9" s="13" t="s">
        <v>1767</v>
      </c>
      <c r="D9" s="13" t="s">
        <v>2097</v>
      </c>
      <c r="E9" s="13"/>
      <c r="F9" s="13" t="s">
        <v>1759</v>
      </c>
      <c r="G9" s="13" t="s">
        <v>1762</v>
      </c>
      <c r="H9" s="172" t="s">
        <v>1737</v>
      </c>
      <c r="I9" s="12"/>
    </row>
    <row r="10" spans="1:12" s="11" customFormat="1" x14ac:dyDescent="0.3">
      <c r="A10" s="12"/>
      <c r="B10" s="13"/>
      <c r="C10" s="13" t="s">
        <v>1768</v>
      </c>
      <c r="D10" s="13" t="s">
        <v>2097</v>
      </c>
      <c r="E10" s="13"/>
      <c r="F10" s="13" t="s">
        <v>1760</v>
      </c>
      <c r="G10" s="13" t="s">
        <v>1769</v>
      </c>
      <c r="H10" s="12" t="s">
        <v>1734</v>
      </c>
      <c r="I10" s="58"/>
    </row>
    <row r="11" spans="1:12" s="11" customFormat="1" x14ac:dyDescent="0.3">
      <c r="A11" s="12"/>
      <c r="B11" s="13"/>
      <c r="C11" s="13" t="s">
        <v>88</v>
      </c>
      <c r="D11" s="13" t="s">
        <v>2097</v>
      </c>
      <c r="E11" s="13"/>
      <c r="F11" s="13"/>
      <c r="G11" s="13"/>
      <c r="H11" s="12"/>
      <c r="I11" s="58"/>
    </row>
    <row r="12" spans="1:12" s="11" customFormat="1" ht="57" x14ac:dyDescent="0.3">
      <c r="A12" s="12"/>
      <c r="B12" s="13"/>
      <c r="C12" s="163" t="s">
        <v>1774</v>
      </c>
      <c r="D12" s="13" t="s">
        <v>2097</v>
      </c>
      <c r="E12" s="13"/>
      <c r="F12" s="13" t="s">
        <v>1771</v>
      </c>
      <c r="G12" s="13" t="s">
        <v>1772</v>
      </c>
      <c r="H12" s="12" t="s">
        <v>1734</v>
      </c>
      <c r="I12" s="58"/>
    </row>
    <row r="13" spans="1:12" s="11" customFormat="1" ht="95" x14ac:dyDescent="0.3">
      <c r="A13" s="12"/>
      <c r="B13" s="13"/>
      <c r="C13" s="163" t="s">
        <v>1775</v>
      </c>
      <c r="D13" s="13" t="s">
        <v>2097</v>
      </c>
      <c r="E13" s="13"/>
      <c r="F13" s="13" t="s">
        <v>1771</v>
      </c>
      <c r="G13" s="13" t="s">
        <v>1776</v>
      </c>
      <c r="H13" s="12" t="s">
        <v>1734</v>
      </c>
      <c r="I13" s="58"/>
    </row>
    <row r="14" spans="1:12" s="11" customFormat="1" x14ac:dyDescent="0.3">
      <c r="A14" s="12"/>
      <c r="B14" s="13"/>
      <c r="C14" s="13" t="s">
        <v>89</v>
      </c>
      <c r="D14" s="13"/>
      <c r="E14" s="13"/>
      <c r="F14" s="13"/>
      <c r="G14" s="13"/>
      <c r="H14" s="12"/>
      <c r="I14" s="58"/>
    </row>
    <row r="15" spans="1:12" s="11" customFormat="1" ht="76" x14ac:dyDescent="0.3">
      <c r="A15" s="12"/>
      <c r="B15" s="13"/>
      <c r="C15" s="163" t="s">
        <v>1774</v>
      </c>
      <c r="D15" s="13" t="s">
        <v>2097</v>
      </c>
      <c r="E15" s="13"/>
      <c r="F15" s="13" t="s">
        <v>1770</v>
      </c>
      <c r="G15" s="13" t="s">
        <v>1773</v>
      </c>
      <c r="H15" s="12" t="s">
        <v>1734</v>
      </c>
      <c r="I15" s="58"/>
    </row>
    <row r="16" spans="1:12" s="11" customFormat="1" x14ac:dyDescent="0.3">
      <c r="A16" s="12"/>
      <c r="B16" s="13"/>
      <c r="C16" s="163" t="s">
        <v>1775</v>
      </c>
      <c r="D16" s="13" t="s">
        <v>2097</v>
      </c>
      <c r="E16" s="13"/>
      <c r="F16" s="13"/>
      <c r="G16" s="13" t="s">
        <v>1777</v>
      </c>
      <c r="H16" s="12" t="s">
        <v>36</v>
      </c>
      <c r="I16" s="58"/>
    </row>
    <row r="17" spans="1:17" s="11" customFormat="1" x14ac:dyDescent="0.3">
      <c r="A17" s="12"/>
      <c r="B17" s="13"/>
      <c r="C17" s="165" t="s">
        <v>2138</v>
      </c>
      <c r="D17" s="13" t="s">
        <v>2097</v>
      </c>
      <c r="E17" s="13"/>
      <c r="F17" s="13" t="s">
        <v>1778</v>
      </c>
      <c r="G17" s="13" t="s">
        <v>1779</v>
      </c>
      <c r="H17" s="169" t="s">
        <v>1765</v>
      </c>
      <c r="I17" s="58" t="s">
        <v>1952</v>
      </c>
    </row>
    <row r="18" spans="1:17" s="11" customFormat="1" x14ac:dyDescent="0.3">
      <c r="A18" s="12"/>
      <c r="B18" s="13"/>
      <c r="C18" s="13" t="s">
        <v>87</v>
      </c>
      <c r="D18" s="13" t="s">
        <v>2097</v>
      </c>
      <c r="E18" s="13"/>
      <c r="F18" s="13" t="s">
        <v>94</v>
      </c>
      <c r="G18" s="13" t="s">
        <v>1780</v>
      </c>
      <c r="H18" s="172" t="s">
        <v>1737</v>
      </c>
      <c r="I18" s="58"/>
    </row>
    <row r="19" spans="1:17" s="11" customFormat="1" ht="76" x14ac:dyDescent="0.3">
      <c r="A19" s="58"/>
      <c r="B19" s="59"/>
      <c r="C19" s="57" t="s">
        <v>730</v>
      </c>
      <c r="D19" s="79" t="s">
        <v>729</v>
      </c>
      <c r="E19" s="59" t="s">
        <v>728</v>
      </c>
      <c r="F19" s="13" t="s">
        <v>94</v>
      </c>
      <c r="G19" s="59" t="s">
        <v>1781</v>
      </c>
      <c r="H19" s="172" t="s">
        <v>1737</v>
      </c>
      <c r="I19" s="58"/>
    </row>
    <row r="20" spans="1:17" s="11" customFormat="1" ht="57" x14ac:dyDescent="0.3">
      <c r="A20" s="12"/>
      <c r="B20" s="13"/>
      <c r="C20" s="13" t="s">
        <v>1198</v>
      </c>
      <c r="D20" s="13" t="s">
        <v>2097</v>
      </c>
      <c r="E20" s="13"/>
      <c r="F20" s="13" t="s">
        <v>1782</v>
      </c>
      <c r="G20" s="13" t="s">
        <v>1953</v>
      </c>
      <c r="H20" s="169" t="s">
        <v>1765</v>
      </c>
      <c r="I20" s="58" t="s">
        <v>1947</v>
      </c>
    </row>
    <row r="21" spans="1:17" s="11" customFormat="1" x14ac:dyDescent="0.3">
      <c r="A21" s="12">
        <v>3</v>
      </c>
      <c r="B21" s="13" t="s">
        <v>63</v>
      </c>
      <c r="C21" s="13" t="s">
        <v>1143</v>
      </c>
      <c r="D21" s="13" t="s">
        <v>2097</v>
      </c>
      <c r="E21" s="13"/>
      <c r="F21" s="57" t="s">
        <v>1935</v>
      </c>
      <c r="G21" s="57" t="s">
        <v>1936</v>
      </c>
      <c r="H21" s="169" t="s">
        <v>1232</v>
      </c>
      <c r="I21" s="58" t="s">
        <v>1947</v>
      </c>
      <c r="J21" s="58"/>
      <c r="K21" s="65"/>
      <c r="L21" s="65"/>
      <c r="M21" s="65"/>
      <c r="N21" s="65"/>
      <c r="O21" s="65"/>
      <c r="P21" s="65"/>
      <c r="Q21" s="65"/>
    </row>
    <row r="22" spans="1:17" s="11" customFormat="1" x14ac:dyDescent="0.3">
      <c r="A22" s="12"/>
      <c r="B22" s="13"/>
      <c r="C22" s="13"/>
      <c r="D22" s="13" t="s">
        <v>2097</v>
      </c>
      <c r="E22" s="13"/>
      <c r="F22" s="57"/>
      <c r="G22" s="57" t="s">
        <v>1937</v>
      </c>
      <c r="H22" s="169" t="s">
        <v>1232</v>
      </c>
      <c r="I22" s="58" t="s">
        <v>1947</v>
      </c>
      <c r="J22" s="173"/>
      <c r="K22" s="65"/>
      <c r="L22" s="65"/>
      <c r="M22" s="65"/>
      <c r="N22" s="65"/>
      <c r="O22" s="65"/>
      <c r="P22" s="65"/>
      <c r="Q22" s="65"/>
    </row>
    <row r="23" spans="1:17" s="11" customFormat="1" x14ac:dyDescent="0.3">
      <c r="A23" s="12"/>
      <c r="B23" s="13"/>
      <c r="C23" s="13"/>
      <c r="D23" s="13" t="s">
        <v>2097</v>
      </c>
      <c r="E23" s="13"/>
      <c r="F23" s="57"/>
      <c r="G23" s="57" t="s">
        <v>1938</v>
      </c>
      <c r="H23" s="169" t="s">
        <v>1232</v>
      </c>
      <c r="I23" s="58" t="s">
        <v>1947</v>
      </c>
      <c r="J23" s="173"/>
      <c r="K23" s="65"/>
      <c r="L23" s="65"/>
      <c r="M23" s="65"/>
      <c r="N23" s="65"/>
      <c r="O23" s="65"/>
      <c r="P23" s="65"/>
      <c r="Q23" s="65"/>
    </row>
    <row r="24" spans="1:17" s="11" customFormat="1" x14ac:dyDescent="0.3">
      <c r="A24" s="12"/>
      <c r="B24" s="13"/>
      <c r="C24" s="13"/>
      <c r="D24" s="13" t="s">
        <v>2097</v>
      </c>
      <c r="E24" s="13"/>
      <c r="F24" s="57"/>
      <c r="G24" s="57" t="s">
        <v>2037</v>
      </c>
      <c r="H24" s="64" t="s">
        <v>1910</v>
      </c>
      <c r="I24" s="58"/>
      <c r="J24" s="173"/>
      <c r="K24" s="65"/>
      <c r="L24" s="65"/>
      <c r="M24" s="65"/>
      <c r="N24" s="65"/>
      <c r="O24" s="65"/>
      <c r="P24" s="65"/>
      <c r="Q24" s="65"/>
    </row>
    <row r="25" spans="1:17" s="11" customFormat="1" x14ac:dyDescent="0.3">
      <c r="A25" s="12"/>
      <c r="B25" s="13"/>
      <c r="C25" s="13"/>
      <c r="D25" s="13" t="s">
        <v>2097</v>
      </c>
      <c r="E25" s="13"/>
      <c r="F25" s="57" t="s">
        <v>1939</v>
      </c>
      <c r="G25" s="57" t="s">
        <v>1940</v>
      </c>
      <c r="H25" s="12" t="s">
        <v>36</v>
      </c>
      <c r="I25" s="58"/>
      <c r="J25" s="173"/>
      <c r="K25" s="65"/>
      <c r="L25" s="65"/>
      <c r="M25" s="65"/>
      <c r="N25" s="65"/>
      <c r="O25" s="65"/>
      <c r="P25" s="65"/>
      <c r="Q25" s="65"/>
    </row>
    <row r="26" spans="1:17" s="11" customFormat="1" x14ac:dyDescent="0.3">
      <c r="A26" s="12"/>
      <c r="B26" s="13"/>
      <c r="C26" s="13" t="s">
        <v>1144</v>
      </c>
      <c r="D26" s="13"/>
      <c r="E26" s="13"/>
      <c r="F26" s="57"/>
      <c r="G26" s="57"/>
      <c r="H26" s="58"/>
      <c r="I26" s="58"/>
    </row>
    <row r="27" spans="1:17" s="11" customFormat="1" ht="57" x14ac:dyDescent="0.3">
      <c r="A27" s="12"/>
      <c r="B27" s="13"/>
      <c r="C27" s="13" t="s">
        <v>874</v>
      </c>
      <c r="D27" s="77" t="s">
        <v>873</v>
      </c>
      <c r="E27" s="13" t="s">
        <v>872</v>
      </c>
      <c r="F27" s="13" t="s">
        <v>1754</v>
      </c>
      <c r="G27" s="13" t="s">
        <v>1755</v>
      </c>
      <c r="H27" s="12" t="s">
        <v>1734</v>
      </c>
      <c r="I27" s="12"/>
    </row>
    <row r="28" spans="1:17" s="11" customFormat="1" ht="76" x14ac:dyDescent="0.3">
      <c r="A28" s="12"/>
      <c r="B28" s="13"/>
      <c r="C28" s="13" t="s">
        <v>904</v>
      </c>
      <c r="D28" s="77" t="s">
        <v>903</v>
      </c>
      <c r="E28" s="13" t="s">
        <v>902</v>
      </c>
      <c r="F28" s="13" t="s">
        <v>1756</v>
      </c>
      <c r="G28" s="13" t="s">
        <v>1757</v>
      </c>
      <c r="H28" s="12" t="s">
        <v>1734</v>
      </c>
      <c r="I28" s="58"/>
    </row>
    <row r="29" spans="1:17" s="11" customFormat="1" ht="114" x14ac:dyDescent="0.3">
      <c r="A29" s="12"/>
      <c r="B29" s="13"/>
      <c r="C29" s="101" t="s">
        <v>1146</v>
      </c>
      <c r="D29" s="77" t="s">
        <v>1147</v>
      </c>
      <c r="E29" s="13" t="s">
        <v>1145</v>
      </c>
      <c r="F29" s="13" t="s">
        <v>1955</v>
      </c>
      <c r="G29" s="13" t="s">
        <v>1954</v>
      </c>
      <c r="H29" s="12" t="s">
        <v>1893</v>
      </c>
      <c r="I29" s="58"/>
    </row>
    <row r="30" spans="1:17" s="11" customFormat="1" ht="133" x14ac:dyDescent="0.3">
      <c r="A30" s="12"/>
      <c r="B30" s="13"/>
      <c r="C30" s="13" t="s">
        <v>1178</v>
      </c>
      <c r="D30" s="77" t="s">
        <v>1180</v>
      </c>
      <c r="E30" s="13" t="s">
        <v>1182</v>
      </c>
      <c r="F30" s="13" t="s">
        <v>2310</v>
      </c>
      <c r="G30" s="13"/>
      <c r="H30" s="169" t="s">
        <v>2262</v>
      </c>
      <c r="I30" s="58"/>
    </row>
    <row r="31" spans="1:17" s="11" customFormat="1" ht="247" x14ac:dyDescent="0.3">
      <c r="A31" s="12"/>
      <c r="B31" s="13"/>
      <c r="C31" s="13" t="s">
        <v>1179</v>
      </c>
      <c r="D31" s="77" t="s">
        <v>1181</v>
      </c>
      <c r="E31" s="13" t="s">
        <v>1183</v>
      </c>
      <c r="F31" s="13" t="s">
        <v>2311</v>
      </c>
      <c r="G31" s="13" t="s">
        <v>2312</v>
      </c>
      <c r="H31" s="12" t="s">
        <v>2262</v>
      </c>
      <c r="I31" s="58"/>
    </row>
    <row r="32" spans="1:17" s="11" customFormat="1" ht="57" x14ac:dyDescent="0.3">
      <c r="A32" s="12"/>
      <c r="B32" s="13"/>
      <c r="C32" s="13" t="s">
        <v>597</v>
      </c>
      <c r="D32" s="77" t="s">
        <v>596</v>
      </c>
      <c r="E32" s="13" t="s">
        <v>595</v>
      </c>
      <c r="F32" s="57" t="s">
        <v>2313</v>
      </c>
      <c r="G32" s="57"/>
      <c r="H32" s="169"/>
      <c r="I32" s="58"/>
    </row>
    <row r="33" spans="1:9" s="11" customFormat="1" ht="38" x14ac:dyDescent="0.3">
      <c r="A33" s="12"/>
      <c r="B33" s="13"/>
      <c r="C33" s="13" t="s">
        <v>631</v>
      </c>
      <c r="D33" s="77" t="s">
        <v>630</v>
      </c>
      <c r="E33" s="13" t="s">
        <v>629</v>
      </c>
      <c r="F33" s="57" t="s">
        <v>2308</v>
      </c>
      <c r="G33" s="57" t="s">
        <v>2309</v>
      </c>
      <c r="H33" s="58" t="s">
        <v>2262</v>
      </c>
      <c r="I33" s="58"/>
    </row>
    <row r="34" spans="1:9" s="11" customFormat="1" ht="38" x14ac:dyDescent="0.3">
      <c r="A34" s="12"/>
      <c r="B34" s="13"/>
      <c r="C34" s="13" t="s">
        <v>515</v>
      </c>
      <c r="D34" s="77" t="s">
        <v>514</v>
      </c>
      <c r="E34" s="13" t="s">
        <v>513</v>
      </c>
      <c r="F34" s="57" t="s">
        <v>1784</v>
      </c>
      <c r="G34" s="57" t="s">
        <v>1941</v>
      </c>
      <c r="H34" s="64" t="s">
        <v>1737</v>
      </c>
      <c r="I34" s="58"/>
    </row>
    <row r="35" spans="1:9" s="11" customFormat="1" ht="57" x14ac:dyDescent="0.3">
      <c r="A35" s="12"/>
      <c r="B35" s="13"/>
      <c r="C35" s="13" t="s">
        <v>600</v>
      </c>
      <c r="D35" s="77" t="s">
        <v>599</v>
      </c>
      <c r="E35" s="13" t="s">
        <v>598</v>
      </c>
      <c r="F35" s="57" t="s">
        <v>2314</v>
      </c>
      <c r="G35" s="57"/>
      <c r="H35" s="169" t="s">
        <v>2262</v>
      </c>
      <c r="I35" s="58"/>
    </row>
    <row r="36" spans="1:9" s="11" customFormat="1" ht="133" x14ac:dyDescent="0.3">
      <c r="A36" s="58"/>
      <c r="B36" s="57"/>
      <c r="C36" s="57" t="s">
        <v>624</v>
      </c>
      <c r="D36" s="77" t="s">
        <v>625</v>
      </c>
      <c r="E36" s="57" t="s">
        <v>623</v>
      </c>
      <c r="F36" s="57"/>
      <c r="G36" s="57" t="s">
        <v>2315</v>
      </c>
      <c r="H36" s="58"/>
      <c r="I36" s="58"/>
    </row>
    <row r="37" spans="1:9" s="11" customFormat="1" ht="38" x14ac:dyDescent="0.3">
      <c r="A37" s="12"/>
      <c r="B37" s="13"/>
      <c r="C37" s="167" t="s">
        <v>703</v>
      </c>
      <c r="D37" s="77" t="s">
        <v>702</v>
      </c>
      <c r="E37" s="13" t="s">
        <v>701</v>
      </c>
      <c r="F37" s="13" t="s">
        <v>2317</v>
      </c>
      <c r="G37" s="13"/>
      <c r="H37" s="12" t="s">
        <v>1734</v>
      </c>
      <c r="I37" s="58"/>
    </row>
    <row r="38" spans="1:9" s="65" customFormat="1" ht="38" x14ac:dyDescent="0.3">
      <c r="A38" s="12"/>
      <c r="B38" s="13"/>
      <c r="C38" s="167" t="s">
        <v>706</v>
      </c>
      <c r="D38" s="77" t="s">
        <v>705</v>
      </c>
      <c r="E38" s="13" t="s">
        <v>704</v>
      </c>
      <c r="F38" s="13" t="s">
        <v>2316</v>
      </c>
      <c r="G38" s="13"/>
      <c r="H38" s="12" t="s">
        <v>1734</v>
      </c>
      <c r="I38" s="58"/>
    </row>
    <row r="39" spans="1:9" s="11" customFormat="1" ht="38" x14ac:dyDescent="0.3">
      <c r="A39" s="12"/>
      <c r="B39" s="13"/>
      <c r="C39" s="13" t="s">
        <v>1243</v>
      </c>
      <c r="D39" s="77" t="s">
        <v>1244</v>
      </c>
      <c r="E39" s="13" t="s">
        <v>1245</v>
      </c>
      <c r="F39" s="13" t="s">
        <v>2319</v>
      </c>
      <c r="G39" s="13" t="s">
        <v>2318</v>
      </c>
      <c r="H39" s="12" t="s">
        <v>2260</v>
      </c>
      <c r="I39" s="58"/>
    </row>
    <row r="40" spans="1:9" s="11" customFormat="1" ht="76" x14ac:dyDescent="0.3">
      <c r="A40" s="12"/>
      <c r="B40" s="13"/>
      <c r="C40" s="13" t="s">
        <v>1246</v>
      </c>
      <c r="D40" s="77" t="s">
        <v>1247</v>
      </c>
      <c r="E40" s="13" t="s">
        <v>1248</v>
      </c>
      <c r="F40" s="13"/>
      <c r="G40" s="13" t="s">
        <v>2327</v>
      </c>
      <c r="H40" s="12" t="s">
        <v>2267</v>
      </c>
      <c r="I40" s="58"/>
    </row>
    <row r="41" spans="1:9" s="11" customFormat="1" ht="76" x14ac:dyDescent="0.3">
      <c r="A41" s="12"/>
      <c r="B41" s="13"/>
      <c r="C41" s="13" t="s">
        <v>1311</v>
      </c>
      <c r="D41" s="77" t="s">
        <v>1309</v>
      </c>
      <c r="E41" s="13" t="s">
        <v>1310</v>
      </c>
      <c r="F41" s="13"/>
      <c r="G41" s="13" t="s">
        <v>2326</v>
      </c>
      <c r="H41" s="12" t="s">
        <v>2260</v>
      </c>
      <c r="I41" s="58"/>
    </row>
    <row r="42" spans="1:9" s="11" customFormat="1" ht="114" x14ac:dyDescent="0.3">
      <c r="A42" s="12"/>
      <c r="B42" s="13"/>
      <c r="C42" s="13" t="s">
        <v>1369</v>
      </c>
      <c r="D42" s="77" t="s">
        <v>1368</v>
      </c>
      <c r="E42" s="13" t="s">
        <v>1370</v>
      </c>
      <c r="F42" s="13"/>
      <c r="G42" s="13" t="s">
        <v>2328</v>
      </c>
      <c r="H42" s="12" t="s">
        <v>39</v>
      </c>
      <c r="I42" s="58"/>
    </row>
    <row r="43" spans="1:9" s="11" customFormat="1" ht="93" customHeight="1" x14ac:dyDescent="0.3">
      <c r="A43" s="12"/>
      <c r="B43" s="13"/>
      <c r="C43" s="13" t="s">
        <v>1372</v>
      </c>
      <c r="D43" s="77" t="s">
        <v>1371</v>
      </c>
      <c r="E43" s="13" t="s">
        <v>1373</v>
      </c>
      <c r="F43" s="13"/>
      <c r="G43" s="13" t="s">
        <v>2329</v>
      </c>
      <c r="H43" s="12" t="s">
        <v>39</v>
      </c>
      <c r="I43" s="58"/>
    </row>
    <row r="44" spans="1:9" s="11" customFormat="1" ht="76" x14ac:dyDescent="0.3">
      <c r="A44" s="12"/>
      <c r="B44" s="13"/>
      <c r="C44" s="13" t="s">
        <v>1375</v>
      </c>
      <c r="D44" s="77" t="s">
        <v>1374</v>
      </c>
      <c r="E44" s="13" t="s">
        <v>1376</v>
      </c>
      <c r="F44" s="13" t="s">
        <v>2330</v>
      </c>
      <c r="G44" s="13" t="s">
        <v>1757</v>
      </c>
      <c r="H44" s="12" t="s">
        <v>36</v>
      </c>
      <c r="I44" s="58"/>
    </row>
    <row r="45" spans="1:9" s="11" customFormat="1" ht="95" x14ac:dyDescent="0.3">
      <c r="A45" s="12"/>
      <c r="B45" s="13"/>
      <c r="C45" s="13" t="s">
        <v>1378</v>
      </c>
      <c r="D45" s="77" t="s">
        <v>1377</v>
      </c>
      <c r="E45" s="13" t="s">
        <v>1379</v>
      </c>
      <c r="F45" s="13"/>
      <c r="G45" s="13" t="s">
        <v>1785</v>
      </c>
      <c r="H45" s="12" t="s">
        <v>1232</v>
      </c>
      <c r="I45" s="58"/>
    </row>
    <row r="46" spans="1:9" s="11" customFormat="1" ht="95" x14ac:dyDescent="0.3">
      <c r="A46" s="12"/>
      <c r="B46" s="13"/>
      <c r="C46" s="13" t="s">
        <v>1381</v>
      </c>
      <c r="D46" s="77" t="s">
        <v>1380</v>
      </c>
      <c r="E46" s="13" t="s">
        <v>1382</v>
      </c>
      <c r="F46" s="13"/>
      <c r="G46" s="13"/>
      <c r="H46" s="12" t="s">
        <v>2262</v>
      </c>
      <c r="I46" s="58"/>
    </row>
    <row r="47" spans="1:9" s="11" customFormat="1" ht="57" x14ac:dyDescent="0.3">
      <c r="A47" s="12"/>
      <c r="B47" s="13"/>
      <c r="C47" s="13" t="s">
        <v>1384</v>
      </c>
      <c r="D47" s="77" t="s">
        <v>1383</v>
      </c>
      <c r="E47" s="13" t="s">
        <v>1385</v>
      </c>
      <c r="F47" s="13" t="s">
        <v>2338</v>
      </c>
      <c r="G47" s="13" t="s">
        <v>2337</v>
      </c>
      <c r="H47" s="12" t="s">
        <v>1232</v>
      </c>
      <c r="I47" s="58"/>
    </row>
    <row r="48" spans="1:9" s="11" customFormat="1" ht="95" x14ac:dyDescent="0.3">
      <c r="A48" s="12"/>
      <c r="B48" s="13"/>
      <c r="C48" s="13" t="s">
        <v>1387</v>
      </c>
      <c r="D48" s="77" t="s">
        <v>1386</v>
      </c>
      <c r="E48" s="13" t="s">
        <v>1388</v>
      </c>
      <c r="F48" s="13"/>
      <c r="G48" s="13"/>
      <c r="H48" s="12" t="s">
        <v>2260</v>
      </c>
      <c r="I48" s="58" t="s">
        <v>2336</v>
      </c>
    </row>
    <row r="49" spans="1:9" s="11" customFormat="1" ht="133" x14ac:dyDescent="0.3">
      <c r="A49" s="12"/>
      <c r="B49" s="13"/>
      <c r="C49" s="13" t="s">
        <v>1390</v>
      </c>
      <c r="D49" s="77" t="s">
        <v>1389</v>
      </c>
      <c r="E49" s="13" t="s">
        <v>1391</v>
      </c>
      <c r="F49" s="13"/>
      <c r="G49" s="13"/>
      <c r="H49" s="12" t="s">
        <v>2260</v>
      </c>
      <c r="I49" s="58" t="s">
        <v>2336</v>
      </c>
    </row>
    <row r="50" spans="1:9" s="11" customFormat="1" ht="38" x14ac:dyDescent="0.3">
      <c r="A50" s="12"/>
      <c r="B50" s="13"/>
      <c r="C50" s="165" t="s">
        <v>1725</v>
      </c>
      <c r="D50" s="57"/>
      <c r="E50" s="13"/>
      <c r="F50" s="13" t="s">
        <v>2332</v>
      </c>
      <c r="G50" s="13" t="s">
        <v>1942</v>
      </c>
      <c r="H50" s="12" t="s">
        <v>36</v>
      </c>
      <c r="I50" s="58"/>
    </row>
    <row r="51" spans="1:9" s="11" customFormat="1" ht="95" x14ac:dyDescent="0.3">
      <c r="A51" s="12"/>
      <c r="B51" s="13"/>
      <c r="C51" s="13" t="s">
        <v>1393</v>
      </c>
      <c r="D51" s="77" t="s">
        <v>1392</v>
      </c>
      <c r="E51" s="13" t="s">
        <v>1394</v>
      </c>
      <c r="F51" s="13" t="s">
        <v>2331</v>
      </c>
      <c r="G51" s="13" t="s">
        <v>2339</v>
      </c>
      <c r="H51" s="12" t="s">
        <v>39</v>
      </c>
      <c r="I51" s="58"/>
    </row>
    <row r="52" spans="1:9" s="11" customFormat="1" ht="76" x14ac:dyDescent="0.3">
      <c r="A52" s="12"/>
      <c r="B52" s="13"/>
      <c r="C52" s="13" t="s">
        <v>1396</v>
      </c>
      <c r="D52" s="77" t="s">
        <v>1395</v>
      </c>
      <c r="E52" s="13" t="s">
        <v>1397</v>
      </c>
      <c r="F52" s="13" t="s">
        <v>2332</v>
      </c>
      <c r="G52" s="13" t="s">
        <v>1942</v>
      </c>
      <c r="H52" s="12" t="s">
        <v>36</v>
      </c>
      <c r="I52" s="58"/>
    </row>
    <row r="53" spans="1:9" s="11" customFormat="1" ht="171" x14ac:dyDescent="0.3">
      <c r="A53" s="12"/>
      <c r="B53" s="13"/>
      <c r="C53" s="13" t="s">
        <v>1399</v>
      </c>
      <c r="D53" s="77" t="s">
        <v>1398</v>
      </c>
      <c r="E53" s="13" t="s">
        <v>1400</v>
      </c>
      <c r="F53" s="13"/>
      <c r="G53" s="13"/>
      <c r="H53" s="12" t="s">
        <v>2260</v>
      </c>
      <c r="I53" s="58" t="s">
        <v>2336</v>
      </c>
    </row>
    <row r="54" spans="1:9" s="11" customFormat="1" ht="76" x14ac:dyDescent="0.3">
      <c r="A54" s="12"/>
      <c r="B54" s="13"/>
      <c r="C54" s="13" t="s">
        <v>1435</v>
      </c>
      <c r="D54" s="77" t="s">
        <v>1434</v>
      </c>
      <c r="E54" s="13" t="s">
        <v>1436</v>
      </c>
      <c r="F54" s="13"/>
      <c r="G54" s="13" t="s">
        <v>2340</v>
      </c>
      <c r="H54" s="12" t="s">
        <v>2260</v>
      </c>
      <c r="I54" s="58"/>
    </row>
    <row r="55" spans="1:9" s="11" customFormat="1" ht="38" x14ac:dyDescent="0.3">
      <c r="A55" s="12"/>
      <c r="B55" s="13"/>
      <c r="C55" s="13" t="s">
        <v>1393</v>
      </c>
      <c r="D55" s="77" t="s">
        <v>1441</v>
      </c>
      <c r="E55" s="13" t="s">
        <v>1442</v>
      </c>
      <c r="F55" s="13"/>
      <c r="G55" s="13"/>
      <c r="H55" s="12" t="s">
        <v>2262</v>
      </c>
      <c r="I55" s="58"/>
    </row>
    <row r="56" spans="1:9" s="11" customFormat="1" ht="38" x14ac:dyDescent="0.3">
      <c r="A56" s="12"/>
      <c r="B56" s="13"/>
      <c r="C56" s="13" t="s">
        <v>1449</v>
      </c>
      <c r="D56" s="77" t="s">
        <v>1451</v>
      </c>
      <c r="E56" s="13" t="s">
        <v>1450</v>
      </c>
      <c r="F56" s="13" t="s">
        <v>2333</v>
      </c>
      <c r="G56" s="13" t="s">
        <v>1786</v>
      </c>
      <c r="H56" s="12" t="s">
        <v>36</v>
      </c>
      <c r="I56" s="58"/>
    </row>
    <row r="57" spans="1:9" s="11" customFormat="1" ht="133" x14ac:dyDescent="0.3">
      <c r="A57" s="12"/>
      <c r="B57" s="13"/>
      <c r="C57" s="13" t="s">
        <v>1178</v>
      </c>
      <c r="D57" s="77" t="s">
        <v>1453</v>
      </c>
      <c r="E57" s="13" t="s">
        <v>1182</v>
      </c>
      <c r="F57" s="13"/>
      <c r="G57" s="13"/>
      <c r="H57" s="12"/>
      <c r="I57" s="58"/>
    </row>
    <row r="58" spans="1:9" s="11" customFormat="1" x14ac:dyDescent="0.3">
      <c r="A58" s="12"/>
      <c r="B58" s="13"/>
      <c r="C58" s="13"/>
      <c r="D58" s="77"/>
      <c r="E58" s="13"/>
      <c r="F58" s="13"/>
      <c r="G58" s="13"/>
      <c r="H58" s="12"/>
      <c r="I58" s="58"/>
    </row>
    <row r="59" spans="1:9" s="11" customFormat="1" x14ac:dyDescent="0.3">
      <c r="A59" s="12"/>
      <c r="B59" s="13"/>
      <c r="C59" s="13"/>
      <c r="D59" s="77"/>
      <c r="E59" s="13"/>
      <c r="F59" s="13"/>
      <c r="G59" s="13"/>
      <c r="H59" s="12"/>
      <c r="I59" s="58"/>
    </row>
    <row r="60" spans="1:9" s="11" customFormat="1" x14ac:dyDescent="0.3">
      <c r="A60" s="12"/>
      <c r="B60" s="13"/>
      <c r="C60" s="13"/>
      <c r="D60" s="77"/>
      <c r="E60" s="13"/>
      <c r="F60" s="13"/>
      <c r="G60" s="13"/>
      <c r="H60" s="12"/>
      <c r="I60" s="58"/>
    </row>
    <row r="61" spans="1:9" s="11" customFormat="1" x14ac:dyDescent="0.3">
      <c r="A61" s="12"/>
      <c r="B61" s="13"/>
      <c r="C61" s="13"/>
      <c r="D61" s="77"/>
      <c r="E61" s="13"/>
      <c r="F61" s="13"/>
      <c r="G61" s="13"/>
      <c r="H61" s="12"/>
      <c r="I61" s="58"/>
    </row>
    <row r="62" spans="1:9" s="11" customFormat="1" ht="76" x14ac:dyDescent="0.3">
      <c r="A62" s="12"/>
      <c r="B62" s="13" t="s">
        <v>1504</v>
      </c>
      <c r="C62" s="13" t="s">
        <v>1506</v>
      </c>
      <c r="D62" s="77" t="s">
        <v>1505</v>
      </c>
      <c r="E62" s="13" t="s">
        <v>1507</v>
      </c>
      <c r="F62" s="13"/>
      <c r="G62" s="13" t="s">
        <v>2341</v>
      </c>
      <c r="H62" s="12" t="s">
        <v>2342</v>
      </c>
      <c r="I62" s="58"/>
    </row>
    <row r="63" spans="1:9" s="11" customFormat="1" ht="95" x14ac:dyDescent="0.3">
      <c r="A63" s="12"/>
      <c r="B63" s="13"/>
      <c r="C63" s="13" t="s">
        <v>1509</v>
      </c>
      <c r="D63" s="77" t="s">
        <v>1508</v>
      </c>
      <c r="E63" s="13" t="s">
        <v>1510</v>
      </c>
      <c r="F63" s="13"/>
      <c r="G63" s="13" t="s">
        <v>2341</v>
      </c>
      <c r="H63" s="12" t="s">
        <v>2342</v>
      </c>
      <c r="I63" s="58"/>
    </row>
    <row r="64" spans="1:9" s="11" customFormat="1" ht="57" x14ac:dyDescent="0.3">
      <c r="A64" s="12"/>
      <c r="B64" s="13"/>
      <c r="C64" s="13" t="s">
        <v>1512</v>
      </c>
      <c r="D64" s="77" t="s">
        <v>1511</v>
      </c>
      <c r="E64" s="13" t="s">
        <v>1513</v>
      </c>
      <c r="F64" s="13"/>
      <c r="G64" s="13" t="s">
        <v>2341</v>
      </c>
      <c r="H64" s="12" t="s">
        <v>2342</v>
      </c>
      <c r="I64" s="58"/>
    </row>
    <row r="65" spans="1:9" s="11" customFormat="1" ht="38" x14ac:dyDescent="0.3">
      <c r="A65" s="12"/>
      <c r="B65" s="13"/>
      <c r="C65" s="13" t="s">
        <v>1515</v>
      </c>
      <c r="D65" s="77" t="s">
        <v>1514</v>
      </c>
      <c r="E65" s="13" t="s">
        <v>1516</v>
      </c>
      <c r="F65" s="13"/>
      <c r="G65" s="13" t="s">
        <v>2341</v>
      </c>
      <c r="H65" s="12" t="s">
        <v>2342</v>
      </c>
      <c r="I65" s="58"/>
    </row>
    <row r="66" spans="1:9" s="11" customFormat="1" ht="114" x14ac:dyDescent="0.3">
      <c r="A66" s="12"/>
      <c r="B66" s="13"/>
      <c r="C66" s="13" t="s">
        <v>1518</v>
      </c>
      <c r="D66" s="77" t="s">
        <v>1517</v>
      </c>
      <c r="E66" s="13" t="s">
        <v>1519</v>
      </c>
      <c r="F66" s="13"/>
      <c r="G66" s="13"/>
      <c r="H66" s="12" t="s">
        <v>2343</v>
      </c>
      <c r="I66" s="58"/>
    </row>
    <row r="67" spans="1:9" s="11" customFormat="1" ht="76" x14ac:dyDescent="0.3">
      <c r="A67" s="12"/>
      <c r="B67" s="13"/>
      <c r="C67" s="13" t="s">
        <v>1521</v>
      </c>
      <c r="D67" s="77" t="s">
        <v>1520</v>
      </c>
      <c r="E67" s="13" t="s">
        <v>1522</v>
      </c>
      <c r="F67" s="13"/>
      <c r="G67" s="13" t="s">
        <v>2341</v>
      </c>
      <c r="H67" s="12" t="s">
        <v>2342</v>
      </c>
      <c r="I67" s="58"/>
    </row>
    <row r="68" spans="1:9" s="11" customFormat="1" x14ac:dyDescent="0.3">
      <c r="A68" s="12"/>
      <c r="B68" s="13"/>
      <c r="C68" s="13"/>
      <c r="D68" s="77"/>
      <c r="E68" s="13"/>
      <c r="F68" s="13"/>
      <c r="G68" s="13"/>
      <c r="H68" s="12"/>
      <c r="I68" s="58"/>
    </row>
    <row r="69" spans="1:9" s="11" customFormat="1" x14ac:dyDescent="0.3">
      <c r="A69" s="12"/>
      <c r="B69" s="13"/>
      <c r="C69" s="13"/>
      <c r="D69" s="77"/>
      <c r="E69" s="13"/>
      <c r="F69" s="13"/>
      <c r="G69" s="13"/>
      <c r="H69" s="12"/>
      <c r="I69" s="58"/>
    </row>
    <row r="70" spans="1:9" s="11" customFormat="1" x14ac:dyDescent="0.3">
      <c r="A70" s="12"/>
      <c r="B70" s="13"/>
      <c r="C70" s="13"/>
      <c r="D70" s="77"/>
      <c r="E70" s="13"/>
      <c r="F70" s="13"/>
      <c r="G70" s="13"/>
      <c r="H70" s="12"/>
      <c r="I70" s="58"/>
    </row>
    <row r="71" spans="1:9" s="11" customFormat="1" ht="76" x14ac:dyDescent="0.3">
      <c r="A71" s="12"/>
      <c r="B71" s="13"/>
      <c r="C71" s="13" t="s">
        <v>1527</v>
      </c>
      <c r="D71" s="77" t="s">
        <v>1526</v>
      </c>
      <c r="E71" s="13" t="s">
        <v>1528</v>
      </c>
      <c r="F71" s="13"/>
      <c r="G71" s="13" t="s">
        <v>2341</v>
      </c>
      <c r="H71" s="12" t="s">
        <v>2342</v>
      </c>
      <c r="I71" s="58"/>
    </row>
    <row r="72" spans="1:9" s="11" customFormat="1" x14ac:dyDescent="0.3">
      <c r="A72" s="12"/>
      <c r="B72" s="13"/>
      <c r="C72" s="13"/>
      <c r="D72" s="77"/>
      <c r="E72" s="13"/>
      <c r="F72" s="13"/>
      <c r="G72" s="13"/>
      <c r="H72" s="12"/>
      <c r="I72" s="58"/>
    </row>
    <row r="73" spans="1:9" s="11" customFormat="1" x14ac:dyDescent="0.3">
      <c r="A73" s="12"/>
      <c r="B73" s="13"/>
      <c r="C73" s="13"/>
      <c r="D73" s="77"/>
      <c r="E73" s="13"/>
      <c r="F73" s="13"/>
      <c r="G73" s="13"/>
      <c r="H73" s="12"/>
      <c r="I73" s="58"/>
    </row>
    <row r="74" spans="1:9" s="11" customFormat="1" x14ac:dyDescent="0.3">
      <c r="A74" s="12"/>
      <c r="B74" s="13"/>
      <c r="C74" s="13"/>
      <c r="D74" s="77"/>
      <c r="E74" s="13"/>
      <c r="F74" s="13"/>
      <c r="G74" s="13"/>
      <c r="H74" s="12"/>
      <c r="I74" s="58"/>
    </row>
    <row r="75" spans="1:9" s="11" customFormat="1" x14ac:dyDescent="0.3">
      <c r="A75" s="12"/>
      <c r="B75" s="13"/>
      <c r="C75" s="13"/>
      <c r="D75" s="77"/>
      <c r="E75" s="13"/>
      <c r="F75" s="13"/>
      <c r="G75" s="13"/>
      <c r="H75" s="12"/>
      <c r="I75" s="58"/>
    </row>
    <row r="76" spans="1:9" s="11" customFormat="1" ht="171" x14ac:dyDescent="0.3">
      <c r="A76" s="12"/>
      <c r="B76" s="13"/>
      <c r="C76" s="13" t="s">
        <v>1459</v>
      </c>
      <c r="D76" s="77" t="s">
        <v>1458</v>
      </c>
      <c r="E76" s="57" t="s">
        <v>1460</v>
      </c>
      <c r="F76" s="57"/>
      <c r="G76" s="57"/>
      <c r="H76" s="36" t="s">
        <v>2262</v>
      </c>
      <c r="I76" s="62"/>
    </row>
    <row r="77" spans="1:9" s="11" customFormat="1" ht="266" x14ac:dyDescent="0.3">
      <c r="A77" s="12"/>
      <c r="B77" s="13"/>
      <c r="C77" s="13" t="s">
        <v>1462</v>
      </c>
      <c r="D77" s="77" t="s">
        <v>1461</v>
      </c>
      <c r="E77" s="57" t="s">
        <v>1463</v>
      </c>
      <c r="F77" s="57" t="s">
        <v>2351</v>
      </c>
      <c r="G77" s="57" t="s">
        <v>2350</v>
      </c>
      <c r="H77" s="36" t="s">
        <v>2262</v>
      </c>
      <c r="I77" s="62"/>
    </row>
    <row r="78" spans="1:9" ht="171" x14ac:dyDescent="0.3">
      <c r="A78" s="12"/>
      <c r="B78" s="13"/>
      <c r="C78" s="13" t="s">
        <v>1465</v>
      </c>
      <c r="D78" s="77" t="s">
        <v>1464</v>
      </c>
      <c r="E78" s="13" t="s">
        <v>1466</v>
      </c>
      <c r="F78" s="57" t="s">
        <v>2352</v>
      </c>
      <c r="G78" s="57" t="s">
        <v>2349</v>
      </c>
      <c r="H78" s="12" t="s">
        <v>2343</v>
      </c>
      <c r="I78" s="62"/>
    </row>
    <row r="79" spans="1:9" x14ac:dyDescent="0.3">
      <c r="A79" s="12"/>
      <c r="B79" s="13"/>
      <c r="C79" s="13"/>
      <c r="D79" s="57"/>
      <c r="E79" s="57"/>
      <c r="F79" s="57"/>
      <c r="G79" s="57"/>
      <c r="H79" s="36"/>
      <c r="I79" s="62"/>
    </row>
    <row r="80" spans="1:9" x14ac:dyDescent="0.3">
      <c r="A80" s="12"/>
      <c r="B80" s="13"/>
      <c r="C80" s="13"/>
      <c r="D80" s="57"/>
      <c r="E80" s="57"/>
      <c r="F80" s="57"/>
      <c r="G80" s="57"/>
      <c r="H80" s="36"/>
      <c r="I80" s="62"/>
    </row>
    <row r="81" spans="1:9" x14ac:dyDescent="0.3">
      <c r="A81" s="12"/>
      <c r="B81" s="13"/>
      <c r="C81" s="13"/>
      <c r="D81" s="57"/>
      <c r="E81" s="13"/>
      <c r="F81" s="57"/>
      <c r="G81" s="57"/>
      <c r="H81" s="61"/>
      <c r="I81" s="62"/>
    </row>
    <row r="82" spans="1:9" x14ac:dyDescent="0.3">
      <c r="D82" s="66"/>
      <c r="I82" s="58"/>
    </row>
  </sheetData>
  <autoFilter ref="A2:I84" xr:uid="{F8BB2FE9-1E69-49D3-9FEF-A48D44662161}"/>
  <mergeCells count="1">
    <mergeCell ref="A1:I1"/>
  </mergeCells>
  <phoneticPr fontId="1"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A4A736-E860-4519-8AFF-A985BC77D39A}">
  <dimension ref="A3:V28"/>
  <sheetViews>
    <sheetView topLeftCell="A10" zoomScale="70" zoomScaleNormal="70" workbookViewId="0">
      <selection activeCell="S18" sqref="S18"/>
    </sheetView>
  </sheetViews>
  <sheetFormatPr defaultColWidth="8.58203125" defaultRowHeight="16.5" x14ac:dyDescent="0.45"/>
  <cols>
    <col min="1" max="1" width="14.25" style="15" customWidth="1"/>
    <col min="2" max="2" width="9.08203125" style="15" customWidth="1"/>
    <col min="3" max="15" width="8.58203125" style="15"/>
    <col min="16" max="16" width="12" style="15" customWidth="1"/>
    <col min="17" max="16384" width="8.58203125" style="15"/>
  </cols>
  <sheetData>
    <row r="3" spans="1:22" ht="48" customHeight="1" x14ac:dyDescent="0.45">
      <c r="B3" s="16"/>
      <c r="C3" s="17"/>
      <c r="D3" s="16"/>
      <c r="E3" s="256" t="s">
        <v>44</v>
      </c>
      <c r="F3" s="257"/>
      <c r="G3" s="258"/>
      <c r="H3" s="259" t="s">
        <v>16</v>
      </c>
      <c r="I3" s="260"/>
      <c r="J3" s="260"/>
      <c r="K3" s="260"/>
      <c r="L3" s="260"/>
      <c r="M3" s="260"/>
      <c r="N3" s="260"/>
      <c r="O3" s="260"/>
      <c r="P3" s="260"/>
      <c r="Q3" s="261"/>
      <c r="R3" s="18"/>
      <c r="S3" s="259" t="s">
        <v>14</v>
      </c>
      <c r="T3" s="260"/>
      <c r="U3" s="260"/>
      <c r="V3" s="261"/>
    </row>
    <row r="4" spans="1:22" x14ac:dyDescent="0.45">
      <c r="B4" s="19" t="s">
        <v>17</v>
      </c>
      <c r="C4" s="20" t="s">
        <v>48</v>
      </c>
      <c r="D4" s="20" t="s">
        <v>34</v>
      </c>
      <c r="E4" s="20">
        <v>2</v>
      </c>
      <c r="F4" s="20">
        <v>3</v>
      </c>
      <c r="G4" s="20" t="s">
        <v>20</v>
      </c>
      <c r="H4" s="20" t="s">
        <v>21</v>
      </c>
      <c r="I4" s="20" t="s">
        <v>18</v>
      </c>
      <c r="J4" s="20" t="s">
        <v>22</v>
      </c>
      <c r="K4" s="20" t="s">
        <v>23</v>
      </c>
      <c r="L4" s="20" t="s">
        <v>24</v>
      </c>
      <c r="M4" s="20" t="s">
        <v>25</v>
      </c>
      <c r="N4" s="20" t="s">
        <v>19</v>
      </c>
      <c r="O4" s="20" t="s">
        <v>26</v>
      </c>
      <c r="P4" s="20" t="s">
        <v>27</v>
      </c>
      <c r="Q4" s="20" t="s">
        <v>28</v>
      </c>
      <c r="S4" s="253" t="s">
        <v>35</v>
      </c>
      <c r="T4" s="262" t="s">
        <v>15</v>
      </c>
      <c r="U4" s="263"/>
      <c r="V4" s="264"/>
    </row>
    <row r="5" spans="1:22" x14ac:dyDescent="0.45">
      <c r="B5" s="21" t="s">
        <v>6</v>
      </c>
      <c r="C5" s="17"/>
      <c r="D5" s="22">
        <v>4.9000000000000004</v>
      </c>
      <c r="E5" s="21">
        <v>6.7</v>
      </c>
      <c r="F5" s="21">
        <v>6.8</v>
      </c>
      <c r="G5" s="22">
        <f>AVERAGE(E5:F5)</f>
        <v>6.75</v>
      </c>
      <c r="H5" s="23">
        <v>8.9</v>
      </c>
      <c r="I5" s="23">
        <v>10.4</v>
      </c>
      <c r="J5" s="23">
        <v>11.3</v>
      </c>
      <c r="K5" s="23">
        <v>12.7</v>
      </c>
      <c r="L5" s="23">
        <v>13.9</v>
      </c>
      <c r="M5" s="49">
        <v>15.2</v>
      </c>
      <c r="N5" s="49">
        <v>16.399999999999999</v>
      </c>
      <c r="O5" s="51">
        <v>18.600000000000001</v>
      </c>
      <c r="P5" s="49">
        <v>19.2</v>
      </c>
      <c r="Q5" s="51">
        <v>20.5</v>
      </c>
      <c r="S5" s="254"/>
      <c r="T5" s="21" t="s">
        <v>11</v>
      </c>
      <c r="U5" s="21" t="s">
        <v>12</v>
      </c>
      <c r="V5" s="21" t="s">
        <v>13</v>
      </c>
    </row>
    <row r="6" spans="1:22" x14ac:dyDescent="0.45">
      <c r="E6" s="21">
        <v>8.1999999999999993</v>
      </c>
      <c r="F6" s="21">
        <v>7.9</v>
      </c>
      <c r="G6" s="52">
        <f>AVERAGE(E6:F6)</f>
        <v>8.0500000000000007</v>
      </c>
      <c r="H6" s="21">
        <v>8.5</v>
      </c>
      <c r="I6" s="21">
        <v>9.9</v>
      </c>
      <c r="J6" s="21">
        <v>10.9</v>
      </c>
      <c r="K6" s="21">
        <v>11.8</v>
      </c>
      <c r="L6" s="21">
        <v>12.9</v>
      </c>
      <c r="M6" s="21">
        <v>13.3</v>
      </c>
      <c r="N6" s="21">
        <v>14.4</v>
      </c>
      <c r="O6" s="21">
        <v>15.4</v>
      </c>
      <c r="P6" s="21">
        <v>16.100000000000001</v>
      </c>
      <c r="Q6" s="33">
        <v>16.899999999999999</v>
      </c>
      <c r="S6" s="255">
        <v>1250</v>
      </c>
      <c r="T6" s="26">
        <v>92.8</v>
      </c>
      <c r="U6" s="26">
        <v>146.4</v>
      </c>
      <c r="V6" s="26">
        <v>197.9</v>
      </c>
    </row>
    <row r="7" spans="1:22" x14ac:dyDescent="0.45">
      <c r="B7" s="24" t="s">
        <v>33</v>
      </c>
      <c r="C7" s="20" t="s">
        <v>48</v>
      </c>
      <c r="D7" s="20" t="s">
        <v>34</v>
      </c>
      <c r="E7" s="25">
        <v>2</v>
      </c>
      <c r="F7" s="25">
        <v>3</v>
      </c>
      <c r="G7" s="25" t="s">
        <v>20</v>
      </c>
      <c r="H7" s="24">
        <v>10</v>
      </c>
      <c r="I7" s="24">
        <v>15</v>
      </c>
      <c r="J7" s="24">
        <v>20</v>
      </c>
      <c r="K7" s="24">
        <v>25</v>
      </c>
      <c r="L7" s="24">
        <v>30</v>
      </c>
      <c r="M7" s="24">
        <v>35</v>
      </c>
      <c r="N7" s="24">
        <v>40</v>
      </c>
      <c r="S7" s="255"/>
      <c r="T7" s="26">
        <v>98.4</v>
      </c>
      <c r="U7" s="26">
        <v>147.80000000000001</v>
      </c>
      <c r="V7" s="26">
        <v>197.2</v>
      </c>
    </row>
    <row r="8" spans="1:22" x14ac:dyDescent="0.45">
      <c r="B8" s="21" t="s">
        <v>5</v>
      </c>
      <c r="C8" s="21">
        <v>100</v>
      </c>
      <c r="D8" s="22">
        <v>15</v>
      </c>
      <c r="E8" s="21">
        <v>59.4</v>
      </c>
      <c r="F8" s="21">
        <v>58.8</v>
      </c>
      <c r="G8" s="22">
        <f>AVERAGE(E8:F8)</f>
        <v>59.099999999999994</v>
      </c>
      <c r="H8" s="53">
        <v>8.6</v>
      </c>
      <c r="I8" s="34">
        <v>14.6</v>
      </c>
      <c r="J8" s="34">
        <v>19.600000000000001</v>
      </c>
      <c r="K8" s="34">
        <v>24.5</v>
      </c>
      <c r="L8" s="34">
        <v>29.4</v>
      </c>
      <c r="M8" s="50">
        <v>34.6</v>
      </c>
      <c r="N8" s="50">
        <v>40.6</v>
      </c>
      <c r="S8" s="255"/>
      <c r="T8" s="21">
        <v>101.1</v>
      </c>
      <c r="U8" s="21">
        <v>147.19999999999999</v>
      </c>
      <c r="V8" s="21">
        <v>198.2</v>
      </c>
    </row>
    <row r="9" spans="1:22" x14ac:dyDescent="0.45">
      <c r="B9" s="21" t="s">
        <v>2</v>
      </c>
      <c r="C9" s="21">
        <v>50</v>
      </c>
      <c r="D9" s="22">
        <v>15</v>
      </c>
      <c r="E9" s="27">
        <v>32.299999999999997</v>
      </c>
      <c r="F9" s="27">
        <v>32.1</v>
      </c>
      <c r="G9" s="22">
        <f>AVERAGE(E9:F9)</f>
        <v>32.200000000000003</v>
      </c>
      <c r="H9" s="34">
        <v>9.6</v>
      </c>
      <c r="I9" s="34">
        <v>15.9</v>
      </c>
      <c r="J9" s="34">
        <v>20.7</v>
      </c>
      <c r="K9" s="53">
        <v>26.8</v>
      </c>
      <c r="L9" s="53">
        <v>32.299999999999997</v>
      </c>
      <c r="M9" s="51">
        <v>36.299999999999997</v>
      </c>
      <c r="N9" s="50">
        <v>41</v>
      </c>
      <c r="O9" s="28"/>
    </row>
    <row r="10" spans="1:22" x14ac:dyDescent="0.45">
      <c r="B10" s="21" t="s">
        <v>67</v>
      </c>
      <c r="C10" s="21">
        <v>60</v>
      </c>
      <c r="D10" s="22">
        <v>15</v>
      </c>
      <c r="E10" s="21">
        <v>43.2</v>
      </c>
      <c r="F10" s="21">
        <v>43.5</v>
      </c>
      <c r="G10" s="22">
        <f>AVERAGE(E10:F10)</f>
        <v>43.35</v>
      </c>
      <c r="H10" s="34">
        <v>9.1</v>
      </c>
      <c r="I10" s="34">
        <v>14</v>
      </c>
      <c r="J10" s="53">
        <v>18.3</v>
      </c>
      <c r="K10" s="53">
        <v>23</v>
      </c>
      <c r="L10" s="53">
        <v>28.3</v>
      </c>
      <c r="M10" s="51">
        <v>32.4</v>
      </c>
      <c r="N10" s="51">
        <v>36.4</v>
      </c>
      <c r="S10" s="21" t="s">
        <v>47</v>
      </c>
      <c r="T10" s="31" t="s">
        <v>45</v>
      </c>
      <c r="U10" s="21">
        <v>64.099999999999994</v>
      </c>
    </row>
    <row r="11" spans="1:22" x14ac:dyDescent="0.45">
      <c r="B11" s="41" t="s">
        <v>69</v>
      </c>
      <c r="C11" s="45"/>
      <c r="D11" s="42"/>
      <c r="E11" s="21">
        <v>43.3</v>
      </c>
      <c r="F11" s="21">
        <v>43.6</v>
      </c>
      <c r="G11" s="22">
        <f t="shared" ref="G11:G13" si="0">AVERAGE(E11:F11)</f>
        <v>43.45</v>
      </c>
      <c r="H11" s="48">
        <v>43</v>
      </c>
      <c r="I11" s="46"/>
      <c r="J11" s="46"/>
      <c r="K11" s="46"/>
      <c r="L11" s="46"/>
      <c r="M11" s="47"/>
      <c r="N11" s="47"/>
      <c r="S11" s="21"/>
      <c r="T11" s="21" t="s">
        <v>46</v>
      </c>
      <c r="U11" s="21">
        <v>82.8</v>
      </c>
    </row>
    <row r="12" spans="1:22" x14ac:dyDescent="0.45">
      <c r="B12" s="41" t="s">
        <v>70</v>
      </c>
      <c r="C12" s="45"/>
      <c r="D12" s="42"/>
      <c r="E12" s="21">
        <v>75.8</v>
      </c>
      <c r="F12" s="21">
        <v>75.099999999999994</v>
      </c>
      <c r="G12" s="22">
        <f t="shared" si="0"/>
        <v>75.449999999999989</v>
      </c>
      <c r="H12" s="48">
        <v>75</v>
      </c>
      <c r="I12" s="46"/>
      <c r="J12" s="46"/>
      <c r="K12" s="46"/>
      <c r="L12" s="46"/>
      <c r="M12" s="47"/>
      <c r="N12" s="47"/>
    </row>
    <row r="13" spans="1:22" x14ac:dyDescent="0.45">
      <c r="B13" s="41" t="s">
        <v>71</v>
      </c>
      <c r="C13" s="45"/>
      <c r="D13" s="42"/>
      <c r="E13" s="21">
        <v>109.7</v>
      </c>
      <c r="F13" s="21">
        <v>108.6</v>
      </c>
      <c r="G13" s="22">
        <f t="shared" si="0"/>
        <v>109.15</v>
      </c>
      <c r="H13" s="48">
        <v>109</v>
      </c>
      <c r="I13" s="46"/>
      <c r="J13" s="46"/>
      <c r="K13" s="46"/>
      <c r="L13" s="46"/>
      <c r="M13" s="47"/>
      <c r="N13" s="47"/>
      <c r="R13" s="29"/>
      <c r="U13" s="30"/>
      <c r="V13" s="30"/>
    </row>
    <row r="14" spans="1:22" x14ac:dyDescent="0.45">
      <c r="G14" s="29"/>
      <c r="H14" s="28"/>
      <c r="I14" s="28"/>
      <c r="J14" s="28"/>
      <c r="K14" s="28"/>
      <c r="L14" s="29"/>
      <c r="M14" s="29"/>
      <c r="N14" s="29"/>
      <c r="O14" s="29"/>
      <c r="P14" s="29"/>
      <c r="Q14" s="29"/>
    </row>
    <row r="15" spans="1:22" x14ac:dyDescent="0.45">
      <c r="A15" s="253" t="s">
        <v>1</v>
      </c>
      <c r="B15" s="253" t="s">
        <v>73</v>
      </c>
      <c r="C15" s="265" t="s">
        <v>0</v>
      </c>
      <c r="D15" s="266"/>
      <c r="E15" s="265" t="s">
        <v>4</v>
      </c>
      <c r="F15" s="266"/>
      <c r="G15" s="265" t="s">
        <v>5</v>
      </c>
      <c r="H15" s="266"/>
      <c r="I15" s="265" t="s">
        <v>29</v>
      </c>
      <c r="J15" s="266"/>
      <c r="K15" s="265" t="s">
        <v>72</v>
      </c>
      <c r="L15" s="266"/>
      <c r="M15" s="262" t="s">
        <v>30</v>
      </c>
      <c r="N15" s="264"/>
      <c r="O15" s="43" t="s">
        <v>4</v>
      </c>
      <c r="P15" s="44"/>
    </row>
    <row r="16" spans="1:22" x14ac:dyDescent="0.45">
      <c r="A16" s="254"/>
      <c r="B16" s="254"/>
      <c r="C16" s="21" t="s">
        <v>31</v>
      </c>
      <c r="D16" s="21" t="s">
        <v>32</v>
      </c>
      <c r="E16" s="21" t="s">
        <v>31</v>
      </c>
      <c r="F16" s="21" t="s">
        <v>32</v>
      </c>
      <c r="G16" s="21" t="s">
        <v>31</v>
      </c>
      <c r="H16" s="21" t="s">
        <v>32</v>
      </c>
      <c r="I16" s="21" t="s">
        <v>31</v>
      </c>
      <c r="J16" s="21" t="s">
        <v>32</v>
      </c>
      <c r="K16" s="21" t="s">
        <v>31</v>
      </c>
      <c r="L16" s="21" t="s">
        <v>32</v>
      </c>
      <c r="M16" s="21" t="s">
        <v>31</v>
      </c>
      <c r="N16" s="21" t="s">
        <v>32</v>
      </c>
      <c r="O16" s="21" t="s">
        <v>31</v>
      </c>
      <c r="P16" s="21" t="s">
        <v>32</v>
      </c>
    </row>
    <row r="17" spans="1:16" x14ac:dyDescent="0.45">
      <c r="A17" s="17" t="s">
        <v>7</v>
      </c>
      <c r="B17" s="27">
        <v>60.1</v>
      </c>
      <c r="C17" s="31"/>
      <c r="D17" s="31"/>
      <c r="E17" s="31"/>
      <c r="F17" s="31"/>
      <c r="G17" s="31"/>
      <c r="H17" s="31"/>
      <c r="I17" s="31"/>
      <c r="J17" s="31"/>
      <c r="K17" s="31"/>
      <c r="L17" s="31"/>
      <c r="M17" s="17"/>
      <c r="N17" s="17"/>
      <c r="O17" s="31"/>
      <c r="P17" s="21"/>
    </row>
    <row r="18" spans="1:16" x14ac:dyDescent="0.45">
      <c r="A18" s="17" t="s">
        <v>8</v>
      </c>
      <c r="B18" s="27">
        <v>324.3</v>
      </c>
      <c r="C18" s="31"/>
      <c r="D18" s="31"/>
      <c r="E18" s="31"/>
      <c r="F18" s="31"/>
      <c r="G18" s="31"/>
      <c r="H18" s="31"/>
      <c r="I18" s="31"/>
      <c r="J18" s="31"/>
      <c r="K18" s="31"/>
      <c r="L18" s="31"/>
      <c r="M18" s="17"/>
      <c r="N18" s="17"/>
      <c r="O18" s="31"/>
      <c r="P18" s="34"/>
    </row>
    <row r="19" spans="1:16" x14ac:dyDescent="0.45">
      <c r="A19" s="17" t="s">
        <v>9</v>
      </c>
      <c r="B19" s="27">
        <v>260.5</v>
      </c>
      <c r="C19" s="31"/>
      <c r="D19" s="31"/>
      <c r="E19" s="31"/>
      <c r="F19" s="34"/>
      <c r="G19" s="34"/>
      <c r="H19" s="34"/>
      <c r="I19" s="34"/>
      <c r="J19" s="34"/>
      <c r="K19" s="34"/>
      <c r="L19" s="34"/>
      <c r="M19" s="17"/>
      <c r="N19" s="17"/>
      <c r="O19" s="34"/>
      <c r="P19" s="34"/>
    </row>
    <row r="20" spans="1:16" x14ac:dyDescent="0.45">
      <c r="A20" s="17" t="s">
        <v>40</v>
      </c>
      <c r="B20" s="27">
        <v>277.7</v>
      </c>
      <c r="C20" s="31"/>
      <c r="D20" s="31"/>
      <c r="E20" s="31"/>
      <c r="F20" s="34"/>
      <c r="G20" s="34"/>
      <c r="H20" s="34"/>
      <c r="I20" s="34"/>
      <c r="J20" s="34"/>
      <c r="K20" s="34"/>
      <c r="L20" s="34"/>
      <c r="M20" s="17"/>
      <c r="N20" s="17"/>
      <c r="O20" s="34"/>
      <c r="P20" s="34"/>
    </row>
    <row r="21" spans="1:16" x14ac:dyDescent="0.45">
      <c r="A21" s="17" t="s">
        <v>41</v>
      </c>
      <c r="B21" s="27">
        <v>287.5</v>
      </c>
      <c r="C21" s="31"/>
      <c r="D21" s="31"/>
      <c r="E21" s="31"/>
      <c r="F21" s="34"/>
      <c r="G21" s="34"/>
      <c r="H21" s="34"/>
      <c r="I21" s="34"/>
      <c r="J21" s="34"/>
      <c r="K21" s="34"/>
      <c r="L21" s="34"/>
      <c r="M21" s="17"/>
      <c r="N21" s="17"/>
      <c r="O21" s="34"/>
      <c r="P21" s="34"/>
    </row>
    <row r="22" spans="1:16" x14ac:dyDescent="0.45">
      <c r="A22" s="17" t="s">
        <v>42</v>
      </c>
      <c r="B22" s="27">
        <v>275.60000000000002</v>
      </c>
      <c r="C22" s="32">
        <v>10</v>
      </c>
      <c r="D22" s="21">
        <v>9.6999999999999993</v>
      </c>
      <c r="E22" s="32">
        <v>70</v>
      </c>
      <c r="F22" s="34">
        <v>62.4</v>
      </c>
      <c r="G22" s="35">
        <v>24</v>
      </c>
      <c r="H22" s="27">
        <v>22.4</v>
      </c>
      <c r="I22" s="35">
        <v>12</v>
      </c>
      <c r="J22" s="27">
        <v>12.9</v>
      </c>
      <c r="K22" s="34"/>
      <c r="L22" s="34"/>
      <c r="M22" s="17"/>
      <c r="N22" s="17"/>
      <c r="O22" s="35" t="s">
        <v>77</v>
      </c>
      <c r="P22" s="34" t="s">
        <v>78</v>
      </c>
    </row>
    <row r="23" spans="1:16" x14ac:dyDescent="0.45">
      <c r="A23" s="17" t="s">
        <v>43</v>
      </c>
      <c r="B23" s="27">
        <v>288.7</v>
      </c>
      <c r="C23" s="31"/>
      <c r="D23" s="31"/>
      <c r="E23" s="31"/>
      <c r="F23" s="34"/>
      <c r="G23" s="34"/>
      <c r="H23" s="34"/>
      <c r="I23" s="34"/>
      <c r="J23" s="34"/>
      <c r="K23" s="34"/>
      <c r="L23" s="34"/>
      <c r="M23" s="17"/>
      <c r="N23" s="17"/>
      <c r="O23" s="34"/>
      <c r="P23" s="34"/>
    </row>
    <row r="24" spans="1:16" x14ac:dyDescent="0.45">
      <c r="A24" s="17" t="s">
        <v>68</v>
      </c>
      <c r="B24" s="27">
        <v>307.10000000000002</v>
      </c>
      <c r="C24" s="31"/>
      <c r="D24" s="31"/>
      <c r="E24" s="31"/>
      <c r="F24" s="34"/>
      <c r="G24" s="34"/>
      <c r="H24" s="34"/>
      <c r="I24" s="34"/>
      <c r="J24" s="27"/>
      <c r="K24" s="35">
        <v>33</v>
      </c>
      <c r="L24" s="34">
        <v>31.7</v>
      </c>
      <c r="M24" s="17"/>
      <c r="N24" s="17"/>
      <c r="O24" s="35">
        <v>280</v>
      </c>
      <c r="P24" s="34">
        <v>270.89999999999998</v>
      </c>
    </row>
    <row r="25" spans="1:16" x14ac:dyDescent="0.45">
      <c r="A25" s="17" t="s">
        <v>10</v>
      </c>
      <c r="B25" s="27">
        <v>283.2</v>
      </c>
      <c r="C25" s="31"/>
      <c r="D25" s="31"/>
      <c r="E25" s="31"/>
      <c r="F25" s="34"/>
      <c r="G25" s="34"/>
      <c r="H25" s="34"/>
      <c r="I25" s="34"/>
      <c r="J25" s="34"/>
      <c r="K25" s="34"/>
      <c r="L25" s="34"/>
      <c r="M25" s="17"/>
      <c r="N25" s="17"/>
      <c r="O25" s="34"/>
      <c r="P25" s="34"/>
    </row>
    <row r="26" spans="1:16" x14ac:dyDescent="0.45">
      <c r="A26" s="17" t="s">
        <v>74</v>
      </c>
      <c r="B26" s="27">
        <v>288.39999999999998</v>
      </c>
      <c r="C26" s="31"/>
      <c r="D26" s="31"/>
      <c r="E26" s="31"/>
      <c r="F26" s="34"/>
      <c r="G26" s="34"/>
      <c r="H26" s="34"/>
      <c r="I26" s="34"/>
      <c r="J26" s="34"/>
      <c r="K26" s="34"/>
      <c r="L26" s="34"/>
      <c r="M26" s="17"/>
      <c r="N26" s="17"/>
      <c r="O26" s="34"/>
      <c r="P26" s="34"/>
    </row>
    <row r="27" spans="1:16" x14ac:dyDescent="0.45">
      <c r="A27" s="17" t="s">
        <v>75</v>
      </c>
      <c r="B27" s="27">
        <v>262.39999999999998</v>
      </c>
      <c r="C27" s="31"/>
      <c r="D27" s="31"/>
      <c r="E27" s="31"/>
      <c r="F27" s="34"/>
      <c r="G27" s="34"/>
      <c r="H27" s="34"/>
      <c r="I27" s="34"/>
      <c r="J27" s="34"/>
      <c r="K27" s="34"/>
      <c r="L27" s="34"/>
      <c r="M27" s="17"/>
      <c r="N27" s="17"/>
      <c r="O27" s="34"/>
      <c r="P27" s="34"/>
    </row>
    <row r="28" spans="1:16" x14ac:dyDescent="0.45">
      <c r="A28" s="17" t="s">
        <v>76</v>
      </c>
      <c r="B28" s="27">
        <v>172</v>
      </c>
      <c r="C28" s="31"/>
      <c r="D28" s="31"/>
      <c r="E28" s="31"/>
      <c r="F28" s="34"/>
      <c r="G28" s="34"/>
      <c r="H28" s="34"/>
      <c r="I28" s="34"/>
      <c r="J28" s="34"/>
      <c r="K28" s="34"/>
      <c r="L28" s="34"/>
      <c r="M28" s="35" t="s">
        <v>79</v>
      </c>
      <c r="N28" s="21">
        <v>172.2</v>
      </c>
      <c r="O28" s="34"/>
      <c r="P28" s="34"/>
    </row>
  </sheetData>
  <mergeCells count="14">
    <mergeCell ref="K15:L15"/>
    <mergeCell ref="M15:N15"/>
    <mergeCell ref="A15:A16"/>
    <mergeCell ref="B15:B16"/>
    <mergeCell ref="C15:D15"/>
    <mergeCell ref="E15:F15"/>
    <mergeCell ref="G15:H15"/>
    <mergeCell ref="I15:J15"/>
    <mergeCell ref="S4:S5"/>
    <mergeCell ref="S6:S8"/>
    <mergeCell ref="E3:G3"/>
    <mergeCell ref="H3:Q3"/>
    <mergeCell ref="S3:V3"/>
    <mergeCell ref="T4:V4"/>
  </mergeCells>
  <phoneticPr fontId="1" type="noConversion"/>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0A97AE-DA70-42A6-8F55-81DC86C4C390}">
  <dimension ref="A1:L44"/>
  <sheetViews>
    <sheetView zoomScale="55" zoomScaleNormal="55" workbookViewId="0">
      <pane xSplit="1" ySplit="2" topLeftCell="B21" activePane="bottomRight" state="frozen"/>
      <selection pane="topRight" activeCell="B1" sqref="B1"/>
      <selection pane="bottomLeft" activeCell="A3" sqref="A3"/>
      <selection pane="bottomRight" activeCell="G24" sqref="G24"/>
    </sheetView>
  </sheetViews>
  <sheetFormatPr defaultColWidth="8.25" defaultRowHeight="19" x14ac:dyDescent="0.3"/>
  <cols>
    <col min="1" max="1" width="6.25" style="11" customWidth="1"/>
    <col min="2" max="2" width="17.33203125" style="10" customWidth="1"/>
    <col min="3" max="3" width="21.33203125" style="10" customWidth="1"/>
    <col min="4" max="4" width="12.83203125" style="10" customWidth="1"/>
    <col min="5" max="5" width="54.08203125" style="10" customWidth="1"/>
    <col min="6" max="6" width="46.83203125" style="10" customWidth="1"/>
    <col min="7" max="7" width="102.83203125" style="10" customWidth="1"/>
    <col min="8" max="8" width="12.58203125" style="11" customWidth="1"/>
    <col min="9" max="9" width="20.83203125" style="11" customWidth="1"/>
    <col min="10" max="10" width="8.25" style="10"/>
    <col min="11" max="11" width="20.33203125" style="10" customWidth="1"/>
    <col min="12" max="12" width="32.08203125" style="10" customWidth="1"/>
    <col min="13" max="16384" width="8.25" style="10"/>
  </cols>
  <sheetData>
    <row r="1" spans="1:12" ht="34" x14ac:dyDescent="0.3">
      <c r="A1" s="252" t="s">
        <v>95</v>
      </c>
      <c r="B1" s="252"/>
      <c r="C1" s="252"/>
      <c r="D1" s="252"/>
      <c r="E1" s="252"/>
      <c r="F1" s="252"/>
      <c r="G1" s="252"/>
      <c r="H1" s="252"/>
      <c r="I1" s="252"/>
    </row>
    <row r="2" spans="1:12" s="11" customFormat="1" ht="40.5" thickBot="1" x14ac:dyDescent="0.35">
      <c r="A2" s="1" t="s">
        <v>49</v>
      </c>
      <c r="B2" s="1" t="s">
        <v>50</v>
      </c>
      <c r="C2" s="1" t="s">
        <v>51</v>
      </c>
      <c r="D2" s="1" t="s">
        <v>416</v>
      </c>
      <c r="E2" s="1" t="s">
        <v>52</v>
      </c>
      <c r="F2" s="1" t="s">
        <v>53</v>
      </c>
      <c r="G2" s="1" t="s">
        <v>54</v>
      </c>
      <c r="H2" s="1" t="s">
        <v>55</v>
      </c>
      <c r="I2" s="1" t="s">
        <v>56</v>
      </c>
    </row>
    <row r="3" spans="1:12" s="11" customFormat="1" ht="19.5" thickBot="1" x14ac:dyDescent="0.5">
      <c r="A3" s="12">
        <v>1</v>
      </c>
      <c r="B3" s="13" t="s">
        <v>101</v>
      </c>
      <c r="C3" s="13"/>
      <c r="D3" s="13" t="s">
        <v>2097</v>
      </c>
      <c r="E3" s="13"/>
      <c r="F3" s="13" t="s">
        <v>102</v>
      </c>
      <c r="G3" s="57" t="s">
        <v>103</v>
      </c>
      <c r="H3" s="12" t="s">
        <v>36</v>
      </c>
      <c r="I3" s="12"/>
      <c r="K3" s="181" t="s">
        <v>1220</v>
      </c>
      <c r="L3" s="179">
        <f>COUNTA(D3:D52)</f>
        <v>32</v>
      </c>
    </row>
    <row r="4" spans="1:12" s="11" customFormat="1" ht="19.5" thickBot="1" x14ac:dyDescent="0.5">
      <c r="A4" s="12">
        <v>2</v>
      </c>
      <c r="B4" s="13" t="s">
        <v>96</v>
      </c>
      <c r="C4" s="13"/>
      <c r="D4" s="13" t="s">
        <v>2096</v>
      </c>
      <c r="E4" s="13"/>
      <c r="F4" s="13" t="s">
        <v>390</v>
      </c>
      <c r="G4" s="13" t="s">
        <v>391</v>
      </c>
      <c r="H4" s="12" t="s">
        <v>36</v>
      </c>
      <c r="I4" s="12"/>
      <c r="K4" s="181" t="s">
        <v>1221</v>
      </c>
      <c r="L4" s="179">
        <f>COUNTIF(H3:H103,"ok")</f>
        <v>13</v>
      </c>
    </row>
    <row r="5" spans="1:12" s="11" customFormat="1" ht="19.5" thickBot="1" x14ac:dyDescent="0.5">
      <c r="A5" s="12"/>
      <c r="B5" s="13"/>
      <c r="C5" s="13"/>
      <c r="D5" s="13"/>
      <c r="E5" s="13"/>
      <c r="F5" s="13"/>
      <c r="G5" s="13"/>
      <c r="H5" s="12"/>
      <c r="I5" s="12"/>
      <c r="K5" s="181" t="s">
        <v>1211</v>
      </c>
      <c r="L5" s="179">
        <f>COUNTIF(H3:H103,"NG")+COUNTIF(H3:H103,"TBD")</f>
        <v>16</v>
      </c>
    </row>
    <row r="6" spans="1:12" s="11" customFormat="1" ht="19.5" thickBot="1" x14ac:dyDescent="0.5">
      <c r="A6" s="12">
        <v>3</v>
      </c>
      <c r="B6" s="13" t="s">
        <v>97</v>
      </c>
      <c r="C6" s="13" t="s">
        <v>786</v>
      </c>
      <c r="D6" s="77" t="s">
        <v>785</v>
      </c>
      <c r="E6" s="13" t="s">
        <v>784</v>
      </c>
      <c r="F6" s="13"/>
      <c r="G6" s="13"/>
      <c r="H6" s="12" t="s">
        <v>36</v>
      </c>
      <c r="I6" s="12"/>
      <c r="K6" s="181" t="s">
        <v>1212</v>
      </c>
      <c r="L6" s="179">
        <f>L3-L4-L5-L7</f>
        <v>3</v>
      </c>
    </row>
    <row r="7" spans="1:12" s="11" customFormat="1" ht="38.5" thickBot="1" x14ac:dyDescent="0.5">
      <c r="A7" s="12"/>
      <c r="B7" s="13"/>
      <c r="C7" s="13" t="s">
        <v>1131</v>
      </c>
      <c r="D7" s="77" t="s">
        <v>425</v>
      </c>
      <c r="E7" s="13" t="s">
        <v>427</v>
      </c>
      <c r="F7" s="13" t="s">
        <v>392</v>
      </c>
      <c r="G7" s="13" t="s">
        <v>396</v>
      </c>
      <c r="H7" s="12" t="s">
        <v>36</v>
      </c>
      <c r="I7" s="12"/>
      <c r="K7" s="181" t="s">
        <v>1201</v>
      </c>
      <c r="L7" s="136">
        <f>COUNTIF(H3:H103,"to do")</f>
        <v>0</v>
      </c>
    </row>
    <row r="8" spans="1:12" s="11" customFormat="1" ht="38" x14ac:dyDescent="0.3">
      <c r="A8" s="12"/>
      <c r="B8" s="13"/>
      <c r="C8" s="13"/>
      <c r="D8" s="13" t="s">
        <v>2096</v>
      </c>
      <c r="E8" s="13" t="s">
        <v>428</v>
      </c>
      <c r="F8" s="13"/>
      <c r="G8" s="13"/>
      <c r="H8" s="172" t="s">
        <v>39</v>
      </c>
      <c r="I8" s="12"/>
    </row>
    <row r="9" spans="1:12" s="11" customFormat="1" ht="38" x14ac:dyDescent="0.3">
      <c r="A9" s="12"/>
      <c r="B9" s="13"/>
      <c r="C9" s="13" t="s">
        <v>509</v>
      </c>
      <c r="D9" s="77" t="s">
        <v>508</v>
      </c>
      <c r="E9" s="13" t="s">
        <v>507</v>
      </c>
      <c r="F9" s="13" t="s">
        <v>1794</v>
      </c>
      <c r="G9" s="13" t="s">
        <v>1793</v>
      </c>
      <c r="H9" s="172" t="s">
        <v>39</v>
      </c>
      <c r="I9" s="12"/>
    </row>
    <row r="10" spans="1:12" s="11" customFormat="1" ht="95" x14ac:dyDescent="0.3">
      <c r="A10" s="12"/>
      <c r="B10" s="13"/>
      <c r="C10" s="13" t="s">
        <v>1132</v>
      </c>
      <c r="D10" s="77" t="s">
        <v>434</v>
      </c>
      <c r="E10" s="13" t="s">
        <v>436</v>
      </c>
      <c r="F10" s="13"/>
      <c r="G10" s="13" t="s">
        <v>2348</v>
      </c>
      <c r="H10" s="12" t="s">
        <v>3</v>
      </c>
      <c r="I10" s="12"/>
    </row>
    <row r="11" spans="1:12" s="11" customFormat="1" ht="57" x14ac:dyDescent="0.3">
      <c r="A11" s="12"/>
      <c r="B11" s="13"/>
      <c r="C11" s="13" t="s">
        <v>753</v>
      </c>
      <c r="D11" s="77" t="s">
        <v>752</v>
      </c>
      <c r="E11" s="13" t="s">
        <v>751</v>
      </c>
      <c r="F11" s="13"/>
      <c r="G11" s="13"/>
      <c r="H11" s="12" t="s">
        <v>1232</v>
      </c>
      <c r="I11" s="12"/>
    </row>
    <row r="12" spans="1:12" s="11" customFormat="1" ht="76" x14ac:dyDescent="0.3">
      <c r="A12" s="12"/>
      <c r="B12" s="13"/>
      <c r="C12" s="13" t="s">
        <v>789</v>
      </c>
      <c r="D12" s="77" t="s">
        <v>788</v>
      </c>
      <c r="E12" s="13" t="s">
        <v>787</v>
      </c>
      <c r="F12" s="13" t="s">
        <v>1789</v>
      </c>
      <c r="G12" s="13" t="s">
        <v>1790</v>
      </c>
      <c r="H12" s="172" t="s">
        <v>39</v>
      </c>
      <c r="I12" s="12"/>
    </row>
    <row r="13" spans="1:12" s="11" customFormat="1" ht="76" x14ac:dyDescent="0.3">
      <c r="A13" s="12"/>
      <c r="B13" s="13"/>
      <c r="C13" s="13"/>
      <c r="D13" s="77" t="s">
        <v>2096</v>
      </c>
      <c r="E13" s="13"/>
      <c r="F13" s="13" t="s">
        <v>1791</v>
      </c>
      <c r="G13" s="13" t="s">
        <v>1792</v>
      </c>
      <c r="H13" s="169" t="s">
        <v>1232</v>
      </c>
      <c r="I13" s="12"/>
    </row>
    <row r="14" spans="1:12" s="11" customFormat="1" ht="38" x14ac:dyDescent="0.3">
      <c r="A14" s="12"/>
      <c r="B14" s="13"/>
      <c r="C14" s="13"/>
      <c r="D14" s="77" t="s">
        <v>2096</v>
      </c>
      <c r="E14" s="13"/>
      <c r="F14" s="13" t="s">
        <v>1787</v>
      </c>
      <c r="G14" s="13" t="s">
        <v>1788</v>
      </c>
      <c r="H14" s="172" t="s">
        <v>39</v>
      </c>
      <c r="I14" s="12"/>
    </row>
    <row r="15" spans="1:12" ht="57" x14ac:dyDescent="0.3">
      <c r="A15" s="12"/>
      <c r="B15" s="14"/>
      <c r="C15" s="14" t="s">
        <v>783</v>
      </c>
      <c r="D15" s="77" t="s">
        <v>782</v>
      </c>
      <c r="E15" s="14" t="s">
        <v>781</v>
      </c>
      <c r="F15" s="14"/>
      <c r="G15" s="14"/>
      <c r="H15" s="12" t="s">
        <v>39</v>
      </c>
      <c r="I15" s="12"/>
    </row>
    <row r="16" spans="1:12" x14ac:dyDescent="0.3">
      <c r="A16" s="12">
        <v>4</v>
      </c>
      <c r="B16" s="13" t="s">
        <v>98</v>
      </c>
      <c r="C16" s="14" t="s">
        <v>889</v>
      </c>
      <c r="D16" s="79" t="s">
        <v>888</v>
      </c>
      <c r="E16" s="14" t="s">
        <v>887</v>
      </c>
      <c r="F16" s="13" t="s">
        <v>393</v>
      </c>
      <c r="G16" s="13" t="s">
        <v>397</v>
      </c>
      <c r="H16" s="12" t="s">
        <v>36</v>
      </c>
      <c r="I16" s="12"/>
    </row>
    <row r="17" spans="1:9" ht="57" x14ac:dyDescent="0.3">
      <c r="A17" s="12"/>
      <c r="B17" s="14"/>
      <c r="C17" s="14" t="s">
        <v>892</v>
      </c>
      <c r="D17" s="79" t="s">
        <v>891</v>
      </c>
      <c r="E17" s="14" t="s">
        <v>890</v>
      </c>
      <c r="F17" s="14"/>
      <c r="G17" s="14"/>
      <c r="H17" s="12" t="s">
        <v>39</v>
      </c>
      <c r="I17" s="12"/>
    </row>
    <row r="18" spans="1:9" x14ac:dyDescent="0.3">
      <c r="A18" s="12"/>
      <c r="B18" s="14"/>
      <c r="C18" s="14"/>
      <c r="D18" s="79"/>
      <c r="E18" s="14"/>
      <c r="F18" s="14"/>
      <c r="G18" s="14"/>
      <c r="H18" s="14"/>
      <c r="I18" s="12"/>
    </row>
    <row r="19" spans="1:9" x14ac:dyDescent="0.3">
      <c r="A19" s="12"/>
      <c r="B19" s="14"/>
      <c r="C19" s="14"/>
      <c r="D19" s="79"/>
      <c r="E19" s="14"/>
      <c r="F19" s="14"/>
      <c r="G19" s="14"/>
      <c r="H19" s="14"/>
      <c r="I19" s="12"/>
    </row>
    <row r="20" spans="1:9" s="11" customFormat="1" ht="38" x14ac:dyDescent="0.3">
      <c r="A20" s="12"/>
      <c r="B20" s="13"/>
      <c r="C20" s="13" t="s">
        <v>1133</v>
      </c>
      <c r="D20" s="77" t="s">
        <v>426</v>
      </c>
      <c r="E20" s="13" t="s">
        <v>429</v>
      </c>
      <c r="F20" s="13" t="s">
        <v>393</v>
      </c>
      <c r="G20" s="13" t="s">
        <v>397</v>
      </c>
      <c r="H20" s="12" t="s">
        <v>36</v>
      </c>
      <c r="I20" s="12">
        <v>87</v>
      </c>
    </row>
    <row r="21" spans="1:9" s="11" customFormat="1" ht="38" x14ac:dyDescent="0.3">
      <c r="A21" s="12"/>
      <c r="B21" s="13"/>
      <c r="C21" s="13"/>
      <c r="D21" s="13" t="s">
        <v>2096</v>
      </c>
      <c r="E21" s="13" t="s">
        <v>430</v>
      </c>
      <c r="F21" s="13"/>
      <c r="G21" s="13" t="s">
        <v>1795</v>
      </c>
      <c r="H21" s="172" t="s">
        <v>39</v>
      </c>
      <c r="I21" s="12"/>
    </row>
    <row r="22" spans="1:9" s="11" customFormat="1" ht="95" x14ac:dyDescent="0.3">
      <c r="A22" s="12"/>
      <c r="B22" s="13"/>
      <c r="C22" s="13" t="s">
        <v>1134</v>
      </c>
      <c r="D22" s="77" t="s">
        <v>435</v>
      </c>
      <c r="E22" s="13" t="s">
        <v>437</v>
      </c>
      <c r="F22" s="13"/>
      <c r="G22" s="13" t="s">
        <v>2345</v>
      </c>
      <c r="H22" s="12" t="s">
        <v>2283</v>
      </c>
      <c r="I22" s="12">
        <v>96</v>
      </c>
    </row>
    <row r="23" spans="1:9" s="11" customFormat="1" ht="38" x14ac:dyDescent="0.3">
      <c r="A23" s="12"/>
      <c r="B23" s="13"/>
      <c r="C23" s="13" t="s">
        <v>512</v>
      </c>
      <c r="D23" s="77" t="s">
        <v>511</v>
      </c>
      <c r="E23" s="13" t="s">
        <v>510</v>
      </c>
      <c r="F23" s="13"/>
      <c r="G23" s="13"/>
      <c r="H23" s="169" t="s">
        <v>1232</v>
      </c>
      <c r="I23" s="12"/>
    </row>
    <row r="24" spans="1:9" ht="76" x14ac:dyDescent="0.3">
      <c r="A24" s="12"/>
      <c r="B24" s="14"/>
      <c r="C24" s="14" t="s">
        <v>886</v>
      </c>
      <c r="D24" s="79" t="s">
        <v>885</v>
      </c>
      <c r="E24" s="14" t="s">
        <v>884</v>
      </c>
      <c r="F24" s="14"/>
      <c r="G24" s="14"/>
      <c r="H24" s="172" t="s">
        <v>39</v>
      </c>
      <c r="I24" s="12"/>
    </row>
    <row r="25" spans="1:9" ht="38" x14ac:dyDescent="0.3">
      <c r="A25" s="12"/>
      <c r="B25" s="14"/>
      <c r="C25" s="14" t="s">
        <v>1136</v>
      </c>
      <c r="D25" s="79" t="s">
        <v>1137</v>
      </c>
      <c r="E25" s="14" t="s">
        <v>1135</v>
      </c>
      <c r="F25" s="14" t="s">
        <v>1796</v>
      </c>
      <c r="G25" s="14"/>
      <c r="H25" s="12" t="s">
        <v>36</v>
      </c>
      <c r="I25" s="12"/>
    </row>
    <row r="26" spans="1:9" s="11" customFormat="1" ht="38" x14ac:dyDescent="0.3">
      <c r="A26" s="12">
        <v>5</v>
      </c>
      <c r="B26" s="13" t="s">
        <v>99</v>
      </c>
      <c r="C26" s="13" t="s">
        <v>759</v>
      </c>
      <c r="D26" s="78" t="s">
        <v>758</v>
      </c>
      <c r="E26" s="57" t="s">
        <v>757</v>
      </c>
      <c r="F26" s="57"/>
      <c r="G26" s="57"/>
      <c r="H26" s="12" t="s">
        <v>36</v>
      </c>
      <c r="I26" s="58"/>
    </row>
    <row r="27" spans="1:9" ht="57" x14ac:dyDescent="0.3">
      <c r="A27" s="12"/>
      <c r="B27" s="13"/>
      <c r="C27" s="13" t="s">
        <v>506</v>
      </c>
      <c r="D27" s="78" t="s">
        <v>424</v>
      </c>
      <c r="E27" s="13" t="s">
        <v>422</v>
      </c>
      <c r="F27" s="13" t="s">
        <v>394</v>
      </c>
      <c r="G27" s="13" t="s">
        <v>398</v>
      </c>
      <c r="H27" s="12" t="s">
        <v>36</v>
      </c>
      <c r="I27" s="58">
        <v>85</v>
      </c>
    </row>
    <row r="28" spans="1:9" s="11" customFormat="1" ht="95" x14ac:dyDescent="0.3">
      <c r="A28" s="12"/>
      <c r="B28" s="13"/>
      <c r="C28" s="13" t="s">
        <v>505</v>
      </c>
      <c r="D28" s="78" t="s">
        <v>433</v>
      </c>
      <c r="E28" s="13" t="s">
        <v>2344</v>
      </c>
      <c r="F28" s="57"/>
      <c r="G28" s="57" t="s">
        <v>2347</v>
      </c>
      <c r="H28" s="12" t="s">
        <v>2283</v>
      </c>
      <c r="I28" s="58">
        <v>94</v>
      </c>
    </row>
    <row r="29" spans="1:9" s="11" customFormat="1" ht="57" x14ac:dyDescent="0.3">
      <c r="A29" s="12"/>
      <c r="B29" s="13"/>
      <c r="C29" s="13" t="s">
        <v>502</v>
      </c>
      <c r="D29" s="78" t="s">
        <v>503</v>
      </c>
      <c r="E29" s="57" t="s">
        <v>504</v>
      </c>
      <c r="F29" s="57"/>
      <c r="G29" s="57" t="s">
        <v>2356</v>
      </c>
      <c r="H29" s="172" t="s">
        <v>39</v>
      </c>
      <c r="I29" s="58"/>
    </row>
    <row r="30" spans="1:9" s="11" customFormat="1" ht="76" x14ac:dyDescent="0.3">
      <c r="A30" s="12"/>
      <c r="B30" s="13"/>
      <c r="C30" s="13" t="s">
        <v>750</v>
      </c>
      <c r="D30" s="78" t="s">
        <v>749</v>
      </c>
      <c r="E30" s="57" t="s">
        <v>748</v>
      </c>
      <c r="F30" s="57"/>
      <c r="G30" s="57"/>
      <c r="H30" s="169" t="s">
        <v>1232</v>
      </c>
      <c r="I30" s="58"/>
    </row>
    <row r="31" spans="1:9" s="11" customFormat="1" ht="57" x14ac:dyDescent="0.3">
      <c r="A31" s="12"/>
      <c r="B31" s="13"/>
      <c r="C31" s="13" t="s">
        <v>762</v>
      </c>
      <c r="D31" s="78" t="s">
        <v>761</v>
      </c>
      <c r="E31" s="57" t="s">
        <v>760</v>
      </c>
      <c r="F31" s="57"/>
      <c r="G31" s="57" t="s">
        <v>2356</v>
      </c>
      <c r="H31" s="172" t="s">
        <v>39</v>
      </c>
      <c r="I31" s="58"/>
    </row>
    <row r="32" spans="1:9" s="11" customFormat="1" ht="38" x14ac:dyDescent="0.3">
      <c r="A32" s="12">
        <v>6</v>
      </c>
      <c r="B32" s="13" t="s">
        <v>100</v>
      </c>
      <c r="C32" s="13" t="s">
        <v>615</v>
      </c>
      <c r="D32" s="78" t="s">
        <v>614</v>
      </c>
      <c r="E32" s="13" t="s">
        <v>613</v>
      </c>
      <c r="F32" s="57"/>
      <c r="G32" s="57"/>
      <c r="H32" s="12" t="s">
        <v>36</v>
      </c>
      <c r="I32" s="58"/>
    </row>
    <row r="33" spans="1:9" s="11" customFormat="1" ht="38" x14ac:dyDescent="0.3">
      <c r="A33" s="12"/>
      <c r="B33" s="13"/>
      <c r="C33" s="13" t="s">
        <v>501</v>
      </c>
      <c r="D33" s="78" t="s">
        <v>423</v>
      </c>
      <c r="E33" s="13" t="s">
        <v>421</v>
      </c>
      <c r="F33" s="13" t="s">
        <v>395</v>
      </c>
      <c r="G33" s="13" t="s">
        <v>399</v>
      </c>
      <c r="H33" s="12" t="s">
        <v>36</v>
      </c>
      <c r="I33" s="58">
        <v>84</v>
      </c>
    </row>
    <row r="34" spans="1:9" s="11" customFormat="1" ht="95" x14ac:dyDescent="0.3">
      <c r="A34" s="12"/>
      <c r="B34" s="13"/>
      <c r="C34" s="13" t="s">
        <v>500</v>
      </c>
      <c r="D34" s="78" t="s">
        <v>431</v>
      </c>
      <c r="E34" s="13" t="s">
        <v>2344</v>
      </c>
      <c r="F34" s="57"/>
      <c r="G34" s="57" t="s">
        <v>2346</v>
      </c>
      <c r="H34" s="12" t="s">
        <v>2283</v>
      </c>
      <c r="I34" s="58">
        <v>93</v>
      </c>
    </row>
    <row r="35" spans="1:9" s="11" customFormat="1" ht="38" x14ac:dyDescent="0.3">
      <c r="A35" s="12"/>
      <c r="B35" s="13"/>
      <c r="C35" s="13" t="s">
        <v>498</v>
      </c>
      <c r="D35" s="78" t="s">
        <v>499</v>
      </c>
      <c r="E35" s="13" t="s">
        <v>497</v>
      </c>
      <c r="F35" s="57"/>
      <c r="G35" s="57" t="s">
        <v>2356</v>
      </c>
      <c r="H35" s="172" t="s">
        <v>39</v>
      </c>
      <c r="I35" s="58"/>
    </row>
    <row r="36" spans="1:9" s="11" customFormat="1" ht="38" x14ac:dyDescent="0.3">
      <c r="A36" s="12"/>
      <c r="B36" s="13"/>
      <c r="C36" s="13" t="s">
        <v>618</v>
      </c>
      <c r="D36" s="78" t="s">
        <v>617</v>
      </c>
      <c r="E36" s="13" t="s">
        <v>616</v>
      </c>
      <c r="F36" s="57"/>
      <c r="G36" s="57" t="s">
        <v>2356</v>
      </c>
      <c r="H36" s="172" t="s">
        <v>39</v>
      </c>
      <c r="I36" s="58"/>
    </row>
    <row r="37" spans="1:9" s="11" customFormat="1" ht="57" x14ac:dyDescent="0.3">
      <c r="A37" s="12"/>
      <c r="B37" s="13"/>
      <c r="C37" s="13" t="s">
        <v>747</v>
      </c>
      <c r="D37" s="78" t="s">
        <v>746</v>
      </c>
      <c r="E37" s="13" t="s">
        <v>745</v>
      </c>
      <c r="F37" s="57"/>
      <c r="G37" s="57" t="s">
        <v>2346</v>
      </c>
      <c r="H37" s="12" t="s">
        <v>2283</v>
      </c>
      <c r="I37" s="58"/>
    </row>
    <row r="38" spans="1:9" s="11" customFormat="1" x14ac:dyDescent="0.3">
      <c r="A38" s="58">
        <v>7</v>
      </c>
      <c r="B38" s="59" t="s">
        <v>111</v>
      </c>
      <c r="C38" s="59"/>
      <c r="D38" s="59"/>
      <c r="E38" s="59"/>
      <c r="F38" s="59" t="s">
        <v>385</v>
      </c>
      <c r="G38" s="59" t="s">
        <v>411</v>
      </c>
      <c r="H38" s="12" t="s">
        <v>36</v>
      </c>
      <c r="I38" s="58"/>
    </row>
    <row r="39" spans="1:9" s="11" customFormat="1" x14ac:dyDescent="0.3">
      <c r="A39" s="58">
        <v>8</v>
      </c>
      <c r="B39" s="59" t="s">
        <v>112</v>
      </c>
      <c r="C39" s="59"/>
      <c r="D39" s="59"/>
      <c r="E39" s="59"/>
      <c r="F39" s="59" t="s">
        <v>386</v>
      </c>
      <c r="G39" s="59" t="s">
        <v>412</v>
      </c>
      <c r="H39" s="271" t="s">
        <v>36</v>
      </c>
      <c r="I39" s="58"/>
    </row>
    <row r="40" spans="1:9" x14ac:dyDescent="0.3">
      <c r="A40" s="12"/>
      <c r="B40" s="13"/>
      <c r="C40" s="13"/>
      <c r="D40" s="13"/>
      <c r="E40" s="13"/>
      <c r="F40" s="57"/>
      <c r="G40" s="60"/>
      <c r="H40" s="61"/>
      <c r="I40" s="62"/>
    </row>
    <row r="41" spans="1:9" x14ac:dyDescent="0.3">
      <c r="A41" s="12"/>
      <c r="B41" s="13"/>
      <c r="C41" s="13"/>
      <c r="D41" s="13"/>
      <c r="E41" s="57"/>
      <c r="F41" s="57"/>
      <c r="G41" s="57"/>
      <c r="H41" s="36"/>
      <c r="I41" s="58"/>
    </row>
    <row r="42" spans="1:9" x14ac:dyDescent="0.3">
      <c r="A42" s="12"/>
      <c r="B42" s="13"/>
      <c r="C42" s="13"/>
      <c r="D42" s="13"/>
      <c r="E42" s="57"/>
      <c r="F42" s="57"/>
      <c r="G42" s="57"/>
      <c r="H42" s="36"/>
      <c r="I42" s="58"/>
    </row>
    <row r="43" spans="1:9" x14ac:dyDescent="0.3">
      <c r="A43" s="12"/>
      <c r="B43" s="13"/>
      <c r="C43" s="13"/>
      <c r="D43" s="13"/>
      <c r="E43" s="57"/>
      <c r="F43" s="57"/>
      <c r="G43" s="57"/>
      <c r="H43" s="36"/>
      <c r="I43" s="58"/>
    </row>
    <row r="44" spans="1:9" x14ac:dyDescent="0.3">
      <c r="A44" s="12"/>
      <c r="B44" s="13"/>
      <c r="C44" s="13"/>
      <c r="D44" s="13"/>
      <c r="E44" s="57"/>
      <c r="F44" s="57"/>
      <c r="G44" s="57"/>
      <c r="H44" s="58"/>
      <c r="I44" s="58"/>
    </row>
  </sheetData>
  <autoFilter ref="A2:I42" xr:uid="{F8BB2FE9-1E69-49D3-9FEF-A48D44662161}"/>
  <mergeCells count="1">
    <mergeCell ref="A1:I1"/>
  </mergeCells>
  <phoneticPr fontId="1" type="noConversion"/>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CA577C-41EC-4EA5-8330-CB44FDAC9553}">
  <dimension ref="A1:P149"/>
  <sheetViews>
    <sheetView tabSelected="1" zoomScale="55" zoomScaleNormal="55" workbookViewId="0">
      <pane xSplit="1" ySplit="2" topLeftCell="B30" activePane="bottomRight" state="frozen"/>
      <selection pane="topRight" activeCell="B1" sqref="B1"/>
      <selection pane="bottomLeft" activeCell="A3" sqref="A3"/>
      <selection pane="bottomRight" activeCell="F35" sqref="F35"/>
    </sheetView>
  </sheetViews>
  <sheetFormatPr defaultColWidth="8.25" defaultRowHeight="19" x14ac:dyDescent="0.3"/>
  <cols>
    <col min="1" max="1" width="6.25" style="11" customWidth="1"/>
    <col min="2" max="2" width="16.33203125" style="10" customWidth="1"/>
    <col min="3" max="3" width="29.33203125" style="10" customWidth="1"/>
    <col min="4" max="4" width="12.75" style="10" customWidth="1"/>
    <col min="5" max="5" width="52.25" style="10" customWidth="1"/>
    <col min="6" max="6" width="46.83203125" style="10" customWidth="1"/>
    <col min="7" max="7" width="98.33203125" style="10" customWidth="1"/>
    <col min="8" max="8" width="13.83203125" style="11" customWidth="1"/>
    <col min="9" max="9" width="20.83203125" style="10" customWidth="1"/>
    <col min="10" max="10" width="24.25" style="10" customWidth="1"/>
    <col min="11" max="11" width="28.25" style="10" customWidth="1"/>
    <col min="12" max="12" width="27.58203125" style="10" customWidth="1"/>
    <col min="13" max="16384" width="8.25" style="10"/>
  </cols>
  <sheetData>
    <row r="1" spans="1:16" ht="34" x14ac:dyDescent="0.3">
      <c r="A1" s="252" t="s">
        <v>113</v>
      </c>
      <c r="B1" s="252"/>
      <c r="C1" s="252"/>
      <c r="D1" s="252"/>
      <c r="E1" s="252"/>
      <c r="F1" s="252"/>
      <c r="G1" s="252"/>
      <c r="H1" s="252"/>
      <c r="I1" s="252"/>
    </row>
    <row r="2" spans="1:16" s="11" customFormat="1" ht="40.5" thickBot="1" x14ac:dyDescent="0.35">
      <c r="A2" s="1" t="s">
        <v>49</v>
      </c>
      <c r="B2" s="1" t="s">
        <v>50</v>
      </c>
      <c r="C2" s="1" t="s">
        <v>51</v>
      </c>
      <c r="D2" s="1" t="s">
        <v>417</v>
      </c>
      <c r="E2" s="1" t="s">
        <v>52</v>
      </c>
      <c r="F2" s="1" t="s">
        <v>53</v>
      </c>
      <c r="G2" s="1" t="s">
        <v>54</v>
      </c>
      <c r="H2" s="1" t="s">
        <v>55</v>
      </c>
      <c r="I2" s="1" t="s">
        <v>56</v>
      </c>
    </row>
    <row r="3" spans="1:16" s="11" customFormat="1" ht="19.5" thickBot="1" x14ac:dyDescent="0.5">
      <c r="A3" s="58">
        <v>1</v>
      </c>
      <c r="B3" s="59" t="s">
        <v>114</v>
      </c>
      <c r="C3" s="59" t="s">
        <v>157</v>
      </c>
      <c r="D3" s="59"/>
      <c r="E3" s="59"/>
      <c r="F3" s="59"/>
      <c r="G3" s="59"/>
      <c r="H3" s="58"/>
      <c r="I3" s="58"/>
      <c r="J3" s="65"/>
      <c r="K3" s="181" t="s">
        <v>1220</v>
      </c>
      <c r="L3" s="179">
        <f>COUNTA(D3:D111)</f>
        <v>87</v>
      </c>
      <c r="M3" s="65"/>
      <c r="N3" s="65"/>
      <c r="O3" s="65"/>
      <c r="P3" s="65"/>
    </row>
    <row r="4" spans="1:16" s="11" customFormat="1" ht="38.5" thickBot="1" x14ac:dyDescent="0.5">
      <c r="A4" s="58"/>
      <c r="B4" s="59"/>
      <c r="C4" s="161" t="s">
        <v>158</v>
      </c>
      <c r="D4" s="59" t="s">
        <v>2097</v>
      </c>
      <c r="E4" s="59"/>
      <c r="F4" s="59" t="s">
        <v>401</v>
      </c>
      <c r="G4" s="59" t="s">
        <v>400</v>
      </c>
      <c r="H4" s="58" t="s">
        <v>1734</v>
      </c>
      <c r="I4" s="58"/>
      <c r="J4" s="65"/>
      <c r="K4" s="181" t="s">
        <v>1221</v>
      </c>
      <c r="L4" s="179">
        <f>COUNTIF(H3:H139,"ok")</f>
        <v>46</v>
      </c>
      <c r="M4" s="65"/>
      <c r="N4" s="65"/>
      <c r="O4" s="65"/>
      <c r="P4" s="65"/>
    </row>
    <row r="5" spans="1:16" s="11" customFormat="1" ht="57.5" thickBot="1" x14ac:dyDescent="0.5">
      <c r="A5" s="58"/>
      <c r="B5" s="59"/>
      <c r="C5" s="161" t="s">
        <v>159</v>
      </c>
      <c r="D5" s="59" t="s">
        <v>2097</v>
      </c>
      <c r="E5" s="59"/>
      <c r="F5" s="59" t="s">
        <v>458</v>
      </c>
      <c r="G5" s="59" t="s">
        <v>400</v>
      </c>
      <c r="H5" s="58" t="s">
        <v>1831</v>
      </c>
      <c r="I5" s="58"/>
      <c r="J5" s="65"/>
      <c r="K5" s="181" t="s">
        <v>1211</v>
      </c>
      <c r="L5" s="179">
        <f>COUNTIF(H3:H139,"NG")+COUNTIF(H3:H139,"TBD")</f>
        <v>26</v>
      </c>
      <c r="M5" s="65"/>
      <c r="N5" s="65"/>
      <c r="O5" s="65"/>
      <c r="P5" s="65"/>
    </row>
    <row r="6" spans="1:16" s="11" customFormat="1" ht="38.5" thickBot="1" x14ac:dyDescent="0.5">
      <c r="A6" s="58"/>
      <c r="B6" s="59"/>
      <c r="C6" s="161"/>
      <c r="D6" s="59" t="s">
        <v>2097</v>
      </c>
      <c r="E6" s="59"/>
      <c r="F6" s="59"/>
      <c r="G6" s="59" t="s">
        <v>1857</v>
      </c>
      <c r="H6" s="169" t="s">
        <v>1844</v>
      </c>
      <c r="I6" s="58"/>
      <c r="J6" s="65"/>
      <c r="K6" s="181" t="s">
        <v>1212</v>
      </c>
      <c r="L6" s="179">
        <f ca="1">L3-L4-#REF!-L6</f>
        <v>0</v>
      </c>
      <c r="M6" s="65"/>
      <c r="N6" s="65"/>
      <c r="O6" s="65"/>
      <c r="P6" s="65"/>
    </row>
    <row r="7" spans="1:16" s="11" customFormat="1" ht="38.5" thickBot="1" x14ac:dyDescent="0.5">
      <c r="A7" s="58"/>
      <c r="B7" s="59"/>
      <c r="C7" s="161"/>
      <c r="D7" s="59" t="s">
        <v>2097</v>
      </c>
      <c r="E7" s="59"/>
      <c r="F7" s="59"/>
      <c r="G7" s="59" t="s">
        <v>1861</v>
      </c>
      <c r="H7" s="58" t="s">
        <v>1831</v>
      </c>
      <c r="I7" s="58"/>
      <c r="J7" s="65"/>
      <c r="K7" s="181" t="s">
        <v>1201</v>
      </c>
      <c r="L7" s="179">
        <f>COUNTIF(H3:H139,"to do")</f>
        <v>0</v>
      </c>
      <c r="M7" s="65"/>
      <c r="N7" s="65"/>
      <c r="O7" s="65"/>
      <c r="P7" s="65"/>
    </row>
    <row r="8" spans="1:16" s="11" customFormat="1" x14ac:dyDescent="0.3">
      <c r="A8" s="58"/>
      <c r="B8" s="59"/>
      <c r="C8" s="161"/>
      <c r="D8" s="59" t="s">
        <v>2097</v>
      </c>
      <c r="E8" s="59"/>
      <c r="F8" s="59"/>
      <c r="G8" s="59" t="s">
        <v>1862</v>
      </c>
      <c r="H8" s="58" t="s">
        <v>1831</v>
      </c>
      <c r="I8" s="58"/>
      <c r="J8" s="65"/>
      <c r="K8" s="65"/>
      <c r="L8" s="65"/>
      <c r="M8" s="65"/>
      <c r="N8" s="65"/>
      <c r="O8" s="65"/>
      <c r="P8" s="65"/>
    </row>
    <row r="9" spans="1:16" s="11" customFormat="1" ht="38" x14ac:dyDescent="0.3">
      <c r="A9" s="58"/>
      <c r="B9" s="59"/>
      <c r="C9" s="161" t="s">
        <v>160</v>
      </c>
      <c r="D9" s="59" t="s">
        <v>2097</v>
      </c>
      <c r="E9" s="59"/>
      <c r="F9" s="59" t="s">
        <v>459</v>
      </c>
      <c r="G9" s="59" t="s">
        <v>1858</v>
      </c>
      <c r="H9" s="58" t="s">
        <v>1831</v>
      </c>
      <c r="I9" s="58"/>
      <c r="J9" s="65"/>
      <c r="K9" s="65"/>
      <c r="L9" s="65"/>
      <c r="M9" s="65"/>
      <c r="N9" s="65"/>
      <c r="O9" s="65"/>
      <c r="P9" s="65"/>
    </row>
    <row r="10" spans="1:16" s="11" customFormat="1" x14ac:dyDescent="0.3">
      <c r="A10" s="58"/>
      <c r="B10" s="59"/>
      <c r="C10" s="161"/>
      <c r="D10" s="59" t="s">
        <v>2097</v>
      </c>
      <c r="E10" s="59"/>
      <c r="F10" s="59" t="s">
        <v>1859</v>
      </c>
      <c r="G10" s="59" t="s">
        <v>1860</v>
      </c>
      <c r="H10" s="58" t="s">
        <v>1831</v>
      </c>
      <c r="I10" s="58"/>
      <c r="J10" s="65"/>
      <c r="K10" s="65"/>
      <c r="L10" s="65"/>
      <c r="M10" s="65"/>
      <c r="N10" s="65"/>
      <c r="O10" s="65"/>
      <c r="P10" s="65"/>
    </row>
    <row r="11" spans="1:16" s="11" customFormat="1" ht="38" x14ac:dyDescent="0.3">
      <c r="A11" s="58"/>
      <c r="B11" s="59"/>
      <c r="C11" s="59" t="s">
        <v>161</v>
      </c>
      <c r="D11" s="59" t="s">
        <v>2097</v>
      </c>
      <c r="E11" s="59"/>
      <c r="F11" s="59"/>
      <c r="G11" s="59" t="s">
        <v>400</v>
      </c>
      <c r="H11" s="58" t="s">
        <v>1831</v>
      </c>
      <c r="I11" s="58"/>
      <c r="J11" s="65"/>
      <c r="K11" s="65"/>
      <c r="L11" s="65"/>
      <c r="M11" s="65"/>
      <c r="N11" s="65"/>
      <c r="O11" s="65"/>
      <c r="P11" s="65"/>
    </row>
    <row r="12" spans="1:16" s="11" customFormat="1" x14ac:dyDescent="0.3">
      <c r="A12" s="58"/>
      <c r="B12" s="59"/>
      <c r="C12" s="59" t="s">
        <v>162</v>
      </c>
      <c r="D12" s="59"/>
      <c r="E12" s="13"/>
      <c r="F12" s="59"/>
      <c r="G12" s="59"/>
      <c r="H12" s="58"/>
      <c r="I12" s="58"/>
      <c r="J12" s="65"/>
      <c r="K12" s="65"/>
      <c r="L12" s="65"/>
      <c r="M12" s="65"/>
      <c r="N12" s="65"/>
      <c r="O12" s="65"/>
      <c r="P12" s="65"/>
    </row>
    <row r="13" spans="1:16" s="11" customFormat="1" ht="38" x14ac:dyDescent="0.3">
      <c r="A13" s="58"/>
      <c r="B13" s="59"/>
      <c r="C13" s="162" t="s">
        <v>1197</v>
      </c>
      <c r="D13" s="77" t="s">
        <v>556</v>
      </c>
      <c r="E13" s="13" t="s">
        <v>555</v>
      </c>
      <c r="F13" s="59" t="s">
        <v>163</v>
      </c>
      <c r="G13" s="59" t="s">
        <v>1846</v>
      </c>
      <c r="H13" s="58" t="s">
        <v>1831</v>
      </c>
      <c r="I13" s="58"/>
      <c r="J13" s="65"/>
      <c r="K13" s="65"/>
      <c r="L13" s="65"/>
      <c r="M13" s="65"/>
      <c r="N13" s="65"/>
      <c r="O13" s="65"/>
      <c r="P13" s="65"/>
    </row>
    <row r="14" spans="1:16" s="11" customFormat="1" x14ac:dyDescent="0.3">
      <c r="A14" s="58"/>
      <c r="B14" s="59"/>
      <c r="C14" s="161" t="s">
        <v>85</v>
      </c>
      <c r="D14" s="59" t="s">
        <v>2097</v>
      </c>
      <c r="E14" s="59"/>
      <c r="F14" s="59" t="s">
        <v>1832</v>
      </c>
      <c r="G14" s="59" t="s">
        <v>1833</v>
      </c>
      <c r="H14" s="58" t="s">
        <v>1831</v>
      </c>
      <c r="I14" s="58"/>
      <c r="J14" s="65"/>
      <c r="K14" s="65"/>
      <c r="L14" s="65"/>
      <c r="M14" s="65"/>
      <c r="N14" s="65"/>
      <c r="O14" s="65"/>
      <c r="P14" s="65"/>
    </row>
    <row r="15" spans="1:16" s="11" customFormat="1" x14ac:dyDescent="0.3">
      <c r="A15" s="58"/>
      <c r="B15" s="59"/>
      <c r="C15" s="59" t="s">
        <v>164</v>
      </c>
      <c r="D15" s="59"/>
      <c r="E15" s="59"/>
      <c r="F15" s="59"/>
      <c r="G15" s="59"/>
      <c r="H15" s="58"/>
      <c r="I15" s="58"/>
      <c r="J15" s="65"/>
      <c r="K15" s="65"/>
      <c r="L15" s="65"/>
      <c r="M15" s="65"/>
      <c r="N15" s="65"/>
      <c r="O15" s="65"/>
      <c r="P15" s="65"/>
    </row>
    <row r="16" spans="1:16" s="11" customFormat="1" ht="38" x14ac:dyDescent="0.3">
      <c r="A16" s="58"/>
      <c r="B16" s="59"/>
      <c r="C16" s="161" t="s">
        <v>86</v>
      </c>
      <c r="D16" s="59" t="s">
        <v>2097</v>
      </c>
      <c r="E16" s="59"/>
      <c r="F16" s="59" t="s">
        <v>1804</v>
      </c>
      <c r="G16" s="59" t="s">
        <v>1847</v>
      </c>
      <c r="H16" s="58" t="s">
        <v>1831</v>
      </c>
      <c r="I16" s="58"/>
      <c r="J16" s="65"/>
      <c r="K16" s="65"/>
      <c r="L16" s="65"/>
      <c r="M16" s="65"/>
      <c r="N16" s="65"/>
      <c r="O16" s="65"/>
      <c r="P16" s="65"/>
    </row>
    <row r="17" spans="1:16" s="11" customFormat="1" ht="38" x14ac:dyDescent="0.3">
      <c r="A17" s="58"/>
      <c r="B17" s="59"/>
      <c r="C17" s="161"/>
      <c r="D17" s="59" t="s">
        <v>2097</v>
      </c>
      <c r="E17" s="59"/>
      <c r="F17" s="59" t="s">
        <v>1805</v>
      </c>
      <c r="G17" s="59" t="s">
        <v>1848</v>
      </c>
      <c r="H17" s="169" t="s">
        <v>1844</v>
      </c>
      <c r="I17" s="58"/>
      <c r="J17" s="65"/>
      <c r="K17" s="65"/>
      <c r="L17" s="65"/>
      <c r="M17" s="65"/>
      <c r="N17" s="65"/>
      <c r="O17" s="65"/>
      <c r="P17" s="65"/>
    </row>
    <row r="18" spans="1:16" s="11" customFormat="1" x14ac:dyDescent="0.3">
      <c r="A18" s="58"/>
      <c r="B18" s="59"/>
      <c r="C18" s="161" t="s">
        <v>166</v>
      </c>
      <c r="D18" s="59" t="s">
        <v>2097</v>
      </c>
      <c r="E18" s="59"/>
      <c r="F18" s="59" t="s">
        <v>1802</v>
      </c>
      <c r="G18" s="59" t="s">
        <v>1845</v>
      </c>
      <c r="H18" s="58" t="s">
        <v>1831</v>
      </c>
      <c r="I18" s="58"/>
      <c r="J18" s="65"/>
      <c r="K18" s="65"/>
      <c r="L18" s="65"/>
      <c r="M18" s="65"/>
      <c r="N18" s="65"/>
      <c r="O18" s="65"/>
      <c r="P18" s="65"/>
    </row>
    <row r="19" spans="1:16" s="11" customFormat="1" x14ac:dyDescent="0.3">
      <c r="A19" s="58"/>
      <c r="B19" s="59"/>
      <c r="C19" s="161"/>
      <c r="D19" s="59" t="s">
        <v>2097</v>
      </c>
      <c r="E19" s="59"/>
      <c r="F19" s="59" t="s">
        <v>1803</v>
      </c>
      <c r="G19" s="59" t="s">
        <v>1851</v>
      </c>
      <c r="H19" s="169" t="s">
        <v>1844</v>
      </c>
      <c r="I19" s="58"/>
      <c r="J19" s="65"/>
      <c r="K19" s="65"/>
      <c r="L19" s="65"/>
      <c r="M19" s="65"/>
      <c r="N19" s="65"/>
      <c r="O19" s="65"/>
      <c r="P19" s="65"/>
    </row>
    <row r="20" spans="1:16" s="11" customFormat="1" x14ac:dyDescent="0.3">
      <c r="A20" s="58"/>
      <c r="B20" s="59"/>
      <c r="C20" s="161" t="s">
        <v>167</v>
      </c>
      <c r="D20" s="59" t="s">
        <v>2097</v>
      </c>
      <c r="E20" s="59"/>
      <c r="F20" s="59" t="s">
        <v>1800</v>
      </c>
      <c r="G20" s="59" t="s">
        <v>1849</v>
      </c>
      <c r="H20" s="58" t="s">
        <v>1831</v>
      </c>
      <c r="I20" s="58"/>
      <c r="J20" s="65"/>
      <c r="K20" s="65"/>
      <c r="L20" s="65"/>
      <c r="M20" s="65"/>
      <c r="N20" s="65"/>
      <c r="O20" s="65"/>
      <c r="P20" s="65"/>
    </row>
    <row r="21" spans="1:16" s="11" customFormat="1" x14ac:dyDescent="0.3">
      <c r="A21" s="58"/>
      <c r="B21" s="59"/>
      <c r="C21" s="161"/>
      <c r="D21" s="59" t="s">
        <v>2097</v>
      </c>
      <c r="E21" s="59"/>
      <c r="F21" s="59" t="s">
        <v>1801</v>
      </c>
      <c r="G21" s="59" t="s">
        <v>1850</v>
      </c>
      <c r="H21" s="58" t="s">
        <v>1831</v>
      </c>
      <c r="I21" s="58"/>
      <c r="J21" s="65"/>
      <c r="K21" s="65"/>
      <c r="L21" s="65"/>
      <c r="M21" s="65"/>
      <c r="N21" s="65"/>
      <c r="O21" s="65"/>
      <c r="P21" s="65"/>
    </row>
    <row r="22" spans="1:16" s="11" customFormat="1" x14ac:dyDescent="0.3">
      <c r="A22" s="58"/>
      <c r="B22" s="59"/>
      <c r="C22" s="161" t="s">
        <v>168</v>
      </c>
      <c r="D22" s="59" t="s">
        <v>2097</v>
      </c>
      <c r="E22" s="59"/>
      <c r="F22" s="59" t="s">
        <v>1797</v>
      </c>
      <c r="G22" s="59" t="s">
        <v>1852</v>
      </c>
      <c r="H22" s="58" t="s">
        <v>1831</v>
      </c>
      <c r="I22" s="58"/>
      <c r="J22" s="65"/>
      <c r="K22" s="65"/>
      <c r="L22" s="65"/>
      <c r="M22" s="65"/>
      <c r="N22" s="65"/>
      <c r="O22" s="65"/>
      <c r="P22" s="65"/>
    </row>
    <row r="23" spans="1:16" s="11" customFormat="1" ht="38" x14ac:dyDescent="0.3">
      <c r="A23" s="58"/>
      <c r="B23" s="59"/>
      <c r="C23" s="161"/>
      <c r="D23" s="59" t="s">
        <v>2097</v>
      </c>
      <c r="E23" s="59"/>
      <c r="F23" s="59" t="s">
        <v>1798</v>
      </c>
      <c r="G23" s="59" t="s">
        <v>1853</v>
      </c>
      <c r="H23" s="169" t="s">
        <v>1844</v>
      </c>
      <c r="I23" s="58"/>
      <c r="J23" s="65"/>
      <c r="K23" s="65"/>
      <c r="L23" s="65"/>
      <c r="M23" s="65"/>
      <c r="N23" s="65"/>
      <c r="O23" s="65"/>
      <c r="P23" s="65"/>
    </row>
    <row r="24" spans="1:16" s="11" customFormat="1" ht="38" x14ac:dyDescent="0.3">
      <c r="A24" s="58"/>
      <c r="B24" s="59"/>
      <c r="C24" s="161"/>
      <c r="D24" s="59" t="s">
        <v>2097</v>
      </c>
      <c r="E24" s="59"/>
      <c r="F24" s="59" t="s">
        <v>1799</v>
      </c>
      <c r="G24" s="59" t="s">
        <v>1853</v>
      </c>
      <c r="H24" s="169" t="s">
        <v>1844</v>
      </c>
      <c r="I24" s="58"/>
      <c r="J24" s="65"/>
      <c r="K24" s="65"/>
      <c r="L24" s="65"/>
      <c r="M24" s="65"/>
      <c r="N24" s="65"/>
      <c r="O24" s="65"/>
      <c r="P24" s="65"/>
    </row>
    <row r="25" spans="1:16" s="11" customFormat="1" x14ac:dyDescent="0.3">
      <c r="A25" s="58">
        <v>2</v>
      </c>
      <c r="B25" s="59" t="s">
        <v>115</v>
      </c>
      <c r="C25" s="59"/>
      <c r="D25" s="59"/>
      <c r="E25" s="59"/>
      <c r="F25" s="59"/>
      <c r="G25" s="59"/>
      <c r="H25" s="58"/>
      <c r="I25" s="58"/>
      <c r="J25" s="65"/>
      <c r="K25" s="65"/>
      <c r="L25" s="65"/>
      <c r="M25" s="65"/>
      <c r="N25" s="65"/>
      <c r="O25" s="65"/>
      <c r="P25" s="65"/>
    </row>
    <row r="26" spans="1:16" s="11" customFormat="1" ht="38" x14ac:dyDescent="0.3">
      <c r="A26" s="58"/>
      <c r="B26" s="59"/>
      <c r="C26" s="59" t="s">
        <v>182</v>
      </c>
      <c r="D26" s="59" t="s">
        <v>2097</v>
      </c>
      <c r="E26" s="59"/>
      <c r="F26" s="59" t="s">
        <v>1854</v>
      </c>
      <c r="G26" s="59" t="s">
        <v>1855</v>
      </c>
      <c r="H26" s="58" t="s">
        <v>1831</v>
      </c>
      <c r="I26" s="58"/>
      <c r="J26" s="65"/>
      <c r="K26" s="65"/>
      <c r="L26" s="65"/>
      <c r="M26" s="65"/>
      <c r="N26" s="65"/>
      <c r="O26" s="65"/>
      <c r="P26" s="65"/>
    </row>
    <row r="27" spans="1:16" s="11" customFormat="1" ht="38" x14ac:dyDescent="0.3">
      <c r="A27" s="58"/>
      <c r="B27" s="59"/>
      <c r="C27" s="59" t="s">
        <v>183</v>
      </c>
      <c r="D27" s="59" t="s">
        <v>2097</v>
      </c>
      <c r="E27" s="59"/>
      <c r="F27" s="59" t="s">
        <v>1854</v>
      </c>
      <c r="G27" s="59" t="s">
        <v>1855</v>
      </c>
      <c r="H27" s="58" t="s">
        <v>1831</v>
      </c>
      <c r="I27" s="58"/>
      <c r="J27" s="65"/>
      <c r="K27" s="65"/>
      <c r="L27" s="65"/>
      <c r="M27" s="65"/>
      <c r="N27" s="65"/>
      <c r="O27" s="65"/>
      <c r="P27" s="65"/>
    </row>
    <row r="28" spans="1:16" s="11" customFormat="1" x14ac:dyDescent="0.3">
      <c r="A28" s="58">
        <v>3</v>
      </c>
      <c r="B28" s="59" t="s">
        <v>87</v>
      </c>
      <c r="C28" s="59" t="s">
        <v>193</v>
      </c>
      <c r="D28" s="59"/>
      <c r="E28" s="59"/>
      <c r="F28" s="59"/>
      <c r="G28" s="59"/>
      <c r="H28" s="58"/>
      <c r="I28" s="58"/>
      <c r="J28" s="65"/>
      <c r="K28" s="65"/>
      <c r="L28" s="65"/>
      <c r="M28" s="65"/>
      <c r="N28" s="65"/>
      <c r="O28" s="65"/>
      <c r="P28" s="65"/>
    </row>
    <row r="29" spans="1:16" s="11" customFormat="1" ht="38" x14ac:dyDescent="0.3">
      <c r="A29" s="58"/>
      <c r="B29" s="59"/>
      <c r="C29" s="160" t="s">
        <v>470</v>
      </c>
      <c r="D29" s="79" t="s">
        <v>469</v>
      </c>
      <c r="E29" s="59" t="s">
        <v>471</v>
      </c>
      <c r="F29" s="59"/>
      <c r="G29" s="59" t="s">
        <v>1856</v>
      </c>
      <c r="H29" s="169" t="s">
        <v>1844</v>
      </c>
      <c r="I29" s="58"/>
      <c r="J29" s="65"/>
      <c r="K29" s="65"/>
      <c r="L29" s="65"/>
      <c r="M29" s="65"/>
      <c r="N29" s="65"/>
      <c r="O29" s="65"/>
      <c r="P29" s="65"/>
    </row>
    <row r="30" spans="1:16" s="11" customFormat="1" ht="57" x14ac:dyDescent="0.3">
      <c r="A30" s="58"/>
      <c r="B30" s="59"/>
      <c r="C30" s="59" t="s">
        <v>194</v>
      </c>
      <c r="D30" s="59" t="s">
        <v>2097</v>
      </c>
      <c r="E30" s="59"/>
      <c r="F30" s="59"/>
      <c r="G30" s="59" t="s">
        <v>1865</v>
      </c>
      <c r="H30" s="64" t="s">
        <v>1825</v>
      </c>
      <c r="I30" s="58"/>
      <c r="J30" s="65"/>
      <c r="K30" s="65"/>
      <c r="L30" s="65"/>
      <c r="M30" s="65"/>
      <c r="N30" s="65"/>
      <c r="O30" s="65"/>
      <c r="P30" s="65"/>
    </row>
    <row r="31" spans="1:16" s="11" customFormat="1" x14ac:dyDescent="0.3">
      <c r="A31" s="58">
        <v>4</v>
      </c>
      <c r="B31" s="59" t="s">
        <v>116</v>
      </c>
      <c r="C31" s="59" t="s">
        <v>169</v>
      </c>
      <c r="D31" s="59" t="s">
        <v>2097</v>
      </c>
      <c r="E31" s="59"/>
      <c r="F31" s="14" t="s">
        <v>1864</v>
      </c>
      <c r="G31" s="14" t="s">
        <v>1863</v>
      </c>
      <c r="H31" s="12" t="s">
        <v>36</v>
      </c>
      <c r="I31" s="58"/>
      <c r="J31" s="65"/>
      <c r="K31" s="65"/>
      <c r="L31" s="65"/>
      <c r="M31" s="65"/>
      <c r="N31" s="65"/>
      <c r="O31" s="65"/>
      <c r="P31" s="65"/>
    </row>
    <row r="32" spans="1:16" s="11" customFormat="1" ht="57" x14ac:dyDescent="0.3">
      <c r="A32" s="58"/>
      <c r="B32" s="59"/>
      <c r="C32" s="59"/>
      <c r="D32" s="59" t="s">
        <v>2097</v>
      </c>
      <c r="E32" s="59"/>
      <c r="F32" s="14" t="s">
        <v>2255</v>
      </c>
      <c r="G32" s="14" t="s">
        <v>2256</v>
      </c>
      <c r="H32" s="12" t="s">
        <v>36</v>
      </c>
      <c r="I32" s="58"/>
      <c r="J32" s="65"/>
      <c r="K32" s="65"/>
      <c r="L32" s="65"/>
      <c r="M32" s="65"/>
      <c r="N32" s="65"/>
      <c r="O32" s="65"/>
      <c r="P32" s="65"/>
    </row>
    <row r="33" spans="1:16" s="11" customFormat="1" ht="38" x14ac:dyDescent="0.3">
      <c r="A33" s="58"/>
      <c r="B33" s="59"/>
      <c r="C33" s="59" t="s">
        <v>170</v>
      </c>
      <c r="D33" s="59"/>
      <c r="E33" s="59"/>
      <c r="F33" s="14" t="s">
        <v>2357</v>
      </c>
      <c r="G33" s="14" t="s">
        <v>2358</v>
      </c>
      <c r="H33" s="12" t="s">
        <v>2259</v>
      </c>
      <c r="I33" s="58"/>
      <c r="J33" s="65"/>
      <c r="K33" s="65"/>
      <c r="L33" s="65"/>
      <c r="M33" s="65"/>
      <c r="N33" s="65"/>
      <c r="O33" s="65"/>
      <c r="P33" s="65"/>
    </row>
    <row r="34" spans="1:16" s="11" customFormat="1" ht="38" x14ac:dyDescent="0.3">
      <c r="A34" s="58"/>
      <c r="B34" s="59"/>
      <c r="C34" s="59" t="s">
        <v>171</v>
      </c>
      <c r="D34" s="59"/>
      <c r="E34" s="59"/>
      <c r="F34" s="14" t="s">
        <v>1843</v>
      </c>
      <c r="G34" s="14" t="s">
        <v>2257</v>
      </c>
      <c r="H34" s="12" t="s">
        <v>36</v>
      </c>
      <c r="I34" s="58"/>
      <c r="J34" s="65"/>
      <c r="K34" s="65"/>
      <c r="L34" s="65"/>
      <c r="M34" s="65"/>
      <c r="N34" s="65"/>
      <c r="O34" s="65"/>
      <c r="P34" s="65"/>
    </row>
    <row r="35" spans="1:16" s="11" customFormat="1" ht="38" x14ac:dyDescent="0.3">
      <c r="A35" s="58"/>
      <c r="B35" s="59"/>
      <c r="C35" s="59" t="s">
        <v>172</v>
      </c>
      <c r="D35" s="59"/>
      <c r="E35" s="59"/>
      <c r="F35" s="59" t="s">
        <v>2377</v>
      </c>
      <c r="G35" s="59"/>
      <c r="H35" s="58" t="s">
        <v>2372</v>
      </c>
      <c r="I35" s="58"/>
      <c r="J35" s="65"/>
      <c r="K35" s="65"/>
      <c r="L35" s="65"/>
      <c r="M35" s="65"/>
      <c r="N35" s="65"/>
      <c r="O35" s="65"/>
      <c r="P35" s="65"/>
    </row>
    <row r="36" spans="1:16" s="11" customFormat="1" x14ac:dyDescent="0.3">
      <c r="A36" s="58"/>
      <c r="B36" s="59"/>
      <c r="C36" s="59" t="s">
        <v>173</v>
      </c>
      <c r="D36" s="59"/>
      <c r="E36" s="59"/>
      <c r="F36" s="59"/>
      <c r="G36" s="59"/>
      <c r="H36" s="58" t="s">
        <v>2372</v>
      </c>
      <c r="I36" s="58"/>
      <c r="J36" s="65"/>
      <c r="K36" s="65"/>
      <c r="L36" s="65"/>
      <c r="M36" s="65"/>
      <c r="N36" s="65"/>
      <c r="O36" s="65"/>
      <c r="P36" s="65"/>
    </row>
    <row r="37" spans="1:16" s="11" customFormat="1" x14ac:dyDescent="0.3">
      <c r="A37" s="58"/>
      <c r="B37" s="59"/>
      <c r="C37" s="59" t="s">
        <v>174</v>
      </c>
      <c r="D37" s="59" t="s">
        <v>2097</v>
      </c>
      <c r="E37" s="59"/>
      <c r="F37" s="59" t="s">
        <v>2359</v>
      </c>
      <c r="G37" s="59"/>
      <c r="H37" s="58" t="s">
        <v>2259</v>
      </c>
      <c r="I37" s="58"/>
      <c r="J37" s="65"/>
      <c r="K37" s="65"/>
      <c r="L37" s="65"/>
      <c r="M37" s="65"/>
      <c r="N37" s="65"/>
      <c r="O37" s="65"/>
      <c r="P37" s="65"/>
    </row>
    <row r="38" spans="1:16" s="11" customFormat="1" x14ac:dyDescent="0.3">
      <c r="A38" s="58"/>
      <c r="B38" s="59"/>
      <c r="C38" s="59"/>
      <c r="D38" s="59" t="s">
        <v>2097</v>
      </c>
      <c r="E38" s="59"/>
      <c r="F38" s="59" t="s">
        <v>2360</v>
      </c>
      <c r="G38" s="59"/>
      <c r="H38" s="58" t="s">
        <v>2259</v>
      </c>
      <c r="I38" s="58"/>
      <c r="J38" s="65"/>
      <c r="K38" s="65"/>
      <c r="L38" s="65"/>
      <c r="M38" s="65"/>
      <c r="N38" s="65"/>
      <c r="O38" s="65"/>
      <c r="P38" s="65"/>
    </row>
    <row r="39" spans="1:16" s="11" customFormat="1" ht="57" x14ac:dyDescent="0.3">
      <c r="A39" s="58"/>
      <c r="B39" s="59"/>
      <c r="C39" s="59" t="s">
        <v>2362</v>
      </c>
      <c r="D39" s="59" t="s">
        <v>2097</v>
      </c>
      <c r="E39" s="59"/>
      <c r="F39" s="59" t="s">
        <v>2361</v>
      </c>
      <c r="G39" s="59" t="s">
        <v>2373</v>
      </c>
      <c r="H39" s="58" t="s">
        <v>2259</v>
      </c>
      <c r="I39" s="58"/>
      <c r="J39" s="65"/>
      <c r="K39" s="65"/>
      <c r="L39" s="65"/>
      <c r="M39" s="65"/>
      <c r="N39" s="65"/>
      <c r="O39" s="65"/>
      <c r="P39" s="65"/>
    </row>
    <row r="40" spans="1:16" s="11" customFormat="1" ht="38" x14ac:dyDescent="0.3">
      <c r="A40" s="58"/>
      <c r="B40" s="59"/>
      <c r="C40" s="59" t="s">
        <v>116</v>
      </c>
      <c r="D40" s="79" t="s">
        <v>654</v>
      </c>
      <c r="E40" s="59" t="s">
        <v>653</v>
      </c>
      <c r="F40" s="59"/>
      <c r="G40" s="59"/>
      <c r="H40" s="58" t="s">
        <v>2259</v>
      </c>
      <c r="I40" s="58"/>
      <c r="J40" s="65"/>
      <c r="K40" s="65"/>
      <c r="L40" s="65"/>
      <c r="M40" s="65"/>
      <c r="N40" s="65"/>
      <c r="O40" s="65"/>
      <c r="P40" s="65"/>
    </row>
    <row r="41" spans="1:16" s="11" customFormat="1" ht="133" x14ac:dyDescent="0.3">
      <c r="A41" s="58"/>
      <c r="B41" s="59"/>
      <c r="C41" s="59" t="s">
        <v>657</v>
      </c>
      <c r="D41" s="79" t="s">
        <v>656</v>
      </c>
      <c r="E41" s="59" t="s">
        <v>655</v>
      </c>
      <c r="F41" s="59"/>
      <c r="G41" s="59" t="s">
        <v>2364</v>
      </c>
      <c r="H41" s="169" t="s">
        <v>2291</v>
      </c>
      <c r="I41" s="58"/>
      <c r="J41" s="65"/>
      <c r="K41" s="65"/>
      <c r="L41" s="65"/>
      <c r="M41" s="65"/>
      <c r="N41" s="65"/>
      <c r="O41" s="65"/>
      <c r="P41" s="65"/>
    </row>
    <row r="42" spans="1:16" s="11" customFormat="1" ht="76" x14ac:dyDescent="0.3">
      <c r="A42" s="58"/>
      <c r="B42" s="59"/>
      <c r="C42" s="59" t="s">
        <v>660</v>
      </c>
      <c r="D42" s="79" t="s">
        <v>659</v>
      </c>
      <c r="E42" s="59" t="s">
        <v>658</v>
      </c>
      <c r="F42" s="59"/>
      <c r="G42" s="59"/>
      <c r="H42" s="58" t="s">
        <v>2259</v>
      </c>
      <c r="I42" s="58"/>
      <c r="J42" s="65"/>
      <c r="K42" s="65"/>
      <c r="L42" s="65"/>
      <c r="M42" s="65"/>
      <c r="N42" s="65"/>
      <c r="O42" s="65"/>
      <c r="P42" s="65"/>
    </row>
    <row r="43" spans="1:16" s="11" customFormat="1" ht="76" x14ac:dyDescent="0.3">
      <c r="A43" s="58"/>
      <c r="B43" s="59"/>
      <c r="C43" s="59" t="s">
        <v>663</v>
      </c>
      <c r="D43" s="79" t="s">
        <v>662</v>
      </c>
      <c r="E43" s="59" t="s">
        <v>661</v>
      </c>
      <c r="F43" s="59"/>
      <c r="G43" s="59"/>
      <c r="H43" s="58" t="s">
        <v>2259</v>
      </c>
      <c r="I43" s="58"/>
      <c r="J43" s="65"/>
      <c r="K43" s="65"/>
      <c r="L43" s="65"/>
      <c r="M43" s="65"/>
      <c r="N43" s="65"/>
      <c r="O43" s="65"/>
      <c r="P43" s="65"/>
    </row>
    <row r="44" spans="1:16" s="154" customFormat="1" ht="323" x14ac:dyDescent="0.3">
      <c r="A44" s="152"/>
      <c r="B44" s="153"/>
      <c r="C44" s="153"/>
      <c r="D44" s="79" t="s">
        <v>1312</v>
      </c>
      <c r="E44" s="153" t="s">
        <v>1313</v>
      </c>
      <c r="F44" s="153"/>
      <c r="G44" s="153"/>
      <c r="H44" s="152" t="s">
        <v>2259</v>
      </c>
      <c r="I44" s="152"/>
    </row>
    <row r="45" spans="1:16" s="154" customFormat="1" ht="247" x14ac:dyDescent="0.3">
      <c r="A45" s="152"/>
      <c r="B45" s="153"/>
      <c r="C45" s="153" t="s">
        <v>1316</v>
      </c>
      <c r="D45" s="79" t="s">
        <v>1314</v>
      </c>
      <c r="E45" s="153" t="s">
        <v>1315</v>
      </c>
      <c r="F45" s="153"/>
      <c r="G45" s="153"/>
      <c r="H45" s="152" t="s">
        <v>2259</v>
      </c>
      <c r="I45" s="152"/>
    </row>
    <row r="46" spans="1:16" s="154" customFormat="1" ht="38" x14ac:dyDescent="0.3">
      <c r="A46" s="152"/>
      <c r="B46" s="153"/>
      <c r="C46" s="153" t="s">
        <v>1318</v>
      </c>
      <c r="D46" s="79" t="s">
        <v>1317</v>
      </c>
      <c r="E46" s="153" t="s">
        <v>1319</v>
      </c>
      <c r="F46" s="153"/>
      <c r="G46" s="153"/>
      <c r="H46" s="152" t="s">
        <v>2259</v>
      </c>
      <c r="I46" s="152"/>
    </row>
    <row r="47" spans="1:16" s="154" customFormat="1" ht="38" x14ac:dyDescent="0.3">
      <c r="A47" s="152"/>
      <c r="B47" s="153"/>
      <c r="C47" s="153" t="s">
        <v>1320</v>
      </c>
      <c r="D47" s="79" t="s">
        <v>1321</v>
      </c>
      <c r="E47" s="153" t="s">
        <v>1322</v>
      </c>
      <c r="F47" s="153"/>
      <c r="G47" s="153" t="s">
        <v>2363</v>
      </c>
      <c r="H47" s="152" t="s">
        <v>2283</v>
      </c>
      <c r="I47" s="152"/>
    </row>
    <row r="48" spans="1:16" s="154" customFormat="1" ht="95" x14ac:dyDescent="0.3">
      <c r="A48" s="152"/>
      <c r="B48" s="153"/>
      <c r="C48" s="153" t="s">
        <v>1323</v>
      </c>
      <c r="D48" s="79" t="s">
        <v>1324</v>
      </c>
      <c r="E48" s="153" t="s">
        <v>1325</v>
      </c>
      <c r="F48" s="153"/>
      <c r="G48" s="153"/>
      <c r="H48" s="152"/>
      <c r="I48" s="152"/>
    </row>
    <row r="49" spans="1:16" s="154" customFormat="1" ht="95" x14ac:dyDescent="0.3">
      <c r="A49" s="152"/>
      <c r="B49" s="153"/>
      <c r="C49" s="153" t="s">
        <v>1327</v>
      </c>
      <c r="D49" s="79" t="s">
        <v>1326</v>
      </c>
      <c r="E49" s="153" t="s">
        <v>1328</v>
      </c>
      <c r="F49" s="153"/>
      <c r="G49" s="153"/>
      <c r="H49" s="152" t="s">
        <v>2259</v>
      </c>
      <c r="I49" s="152"/>
    </row>
    <row r="50" spans="1:16" s="154" customFormat="1" ht="57" x14ac:dyDescent="0.3">
      <c r="A50" s="152"/>
      <c r="B50" s="153"/>
      <c r="C50" s="153" t="s">
        <v>1330</v>
      </c>
      <c r="D50" s="79" t="s">
        <v>1329</v>
      </c>
      <c r="E50" s="153" t="s">
        <v>1331</v>
      </c>
      <c r="F50" s="153"/>
      <c r="G50" s="153"/>
      <c r="H50" s="152"/>
      <c r="I50" s="152"/>
    </row>
    <row r="51" spans="1:16" s="154" customFormat="1" ht="57" x14ac:dyDescent="0.3">
      <c r="A51" s="152"/>
      <c r="B51" s="153"/>
      <c r="C51" s="153" t="s">
        <v>1333</v>
      </c>
      <c r="D51" s="79" t="s">
        <v>1332</v>
      </c>
      <c r="E51" s="153" t="s">
        <v>1334</v>
      </c>
      <c r="F51" s="153"/>
      <c r="G51" s="153"/>
      <c r="H51" s="152"/>
      <c r="I51" s="152"/>
    </row>
    <row r="52" spans="1:16" s="11" customFormat="1" ht="38" x14ac:dyDescent="0.3">
      <c r="A52" s="58">
        <v>5</v>
      </c>
      <c r="B52" s="59" t="s">
        <v>117</v>
      </c>
      <c r="C52" s="59" t="s">
        <v>184</v>
      </c>
      <c r="D52" s="59" t="s">
        <v>2097</v>
      </c>
      <c r="E52" s="59"/>
      <c r="F52" s="59" t="s">
        <v>1874</v>
      </c>
      <c r="G52" s="59" t="s">
        <v>1877</v>
      </c>
      <c r="H52" s="58" t="s">
        <v>1867</v>
      </c>
      <c r="I52" s="58"/>
      <c r="J52" s="65"/>
      <c r="K52" s="65"/>
      <c r="L52" s="65"/>
      <c r="M52" s="65"/>
      <c r="N52" s="65"/>
      <c r="O52" s="65"/>
      <c r="P52" s="65"/>
    </row>
    <row r="53" spans="1:16" s="11" customFormat="1" x14ac:dyDescent="0.3">
      <c r="A53" s="58"/>
      <c r="B53" s="59"/>
      <c r="C53" s="59"/>
      <c r="D53" s="59" t="s">
        <v>2097</v>
      </c>
      <c r="E53" s="59"/>
      <c r="F53" s="59" t="s">
        <v>1875</v>
      </c>
      <c r="G53" s="59" t="s">
        <v>1876</v>
      </c>
      <c r="H53" s="58" t="s">
        <v>1867</v>
      </c>
      <c r="I53" s="58"/>
      <c r="J53" s="65"/>
      <c r="K53" s="65"/>
      <c r="L53" s="65"/>
      <c r="M53" s="65"/>
      <c r="N53" s="65"/>
      <c r="O53" s="65"/>
      <c r="P53" s="65"/>
    </row>
    <row r="54" spans="1:16" s="11" customFormat="1" ht="57" x14ac:dyDescent="0.3">
      <c r="A54" s="58"/>
      <c r="B54" s="59"/>
      <c r="C54" s="59" t="s">
        <v>185</v>
      </c>
      <c r="D54" s="59" t="s">
        <v>2097</v>
      </c>
      <c r="E54" s="59"/>
      <c r="F54" s="59" t="s">
        <v>1868</v>
      </c>
      <c r="G54" s="59" t="s">
        <v>1866</v>
      </c>
      <c r="H54" s="58" t="s">
        <v>1867</v>
      </c>
      <c r="I54" s="58"/>
      <c r="J54" s="65"/>
      <c r="K54" s="65"/>
      <c r="L54" s="65"/>
      <c r="M54" s="65"/>
      <c r="N54" s="65"/>
      <c r="O54" s="65"/>
      <c r="P54" s="65"/>
    </row>
    <row r="55" spans="1:16" s="11" customFormat="1" ht="57" x14ac:dyDescent="0.3">
      <c r="A55" s="58"/>
      <c r="B55" s="59"/>
      <c r="C55" s="59"/>
      <c r="D55" s="59" t="s">
        <v>2097</v>
      </c>
      <c r="E55" s="59"/>
      <c r="F55" s="59" t="s">
        <v>1870</v>
      </c>
      <c r="G55" s="59" t="s">
        <v>1871</v>
      </c>
      <c r="H55" s="64" t="s">
        <v>1869</v>
      </c>
      <c r="I55" s="58"/>
      <c r="J55" s="65"/>
      <c r="K55" s="65"/>
      <c r="L55" s="65"/>
      <c r="M55" s="65"/>
      <c r="N55" s="65"/>
      <c r="O55" s="65"/>
      <c r="P55" s="65"/>
    </row>
    <row r="56" spans="1:16" s="11" customFormat="1" x14ac:dyDescent="0.3">
      <c r="A56" s="58"/>
      <c r="B56" s="59"/>
      <c r="C56" s="59"/>
      <c r="D56" s="59" t="s">
        <v>2097</v>
      </c>
      <c r="E56" s="59"/>
      <c r="F56" s="59"/>
      <c r="G56" s="59"/>
      <c r="H56" s="58"/>
      <c r="I56" s="58"/>
      <c r="J56" s="65"/>
      <c r="K56" s="65"/>
      <c r="L56" s="65"/>
      <c r="M56" s="65"/>
      <c r="N56" s="65"/>
      <c r="O56" s="65"/>
      <c r="P56" s="65"/>
    </row>
    <row r="57" spans="1:16" s="11" customFormat="1" x14ac:dyDescent="0.3">
      <c r="A57" s="58">
        <v>6</v>
      </c>
      <c r="B57" s="59" t="s">
        <v>118</v>
      </c>
      <c r="C57" s="59" t="s">
        <v>195</v>
      </c>
      <c r="D57" s="59" t="s">
        <v>2097</v>
      </c>
      <c r="E57" s="59"/>
      <c r="F57" s="59"/>
      <c r="G57" s="59" t="s">
        <v>1873</v>
      </c>
      <c r="H57" s="58" t="s">
        <v>1872</v>
      </c>
      <c r="I57" s="58"/>
      <c r="J57" s="65"/>
      <c r="K57" s="65"/>
      <c r="L57" s="65"/>
      <c r="M57" s="65"/>
      <c r="N57" s="65"/>
      <c r="O57" s="65"/>
      <c r="P57" s="65"/>
    </row>
    <row r="58" spans="1:16" s="11" customFormat="1" ht="57" x14ac:dyDescent="0.3">
      <c r="A58" s="12"/>
      <c r="B58" s="13"/>
      <c r="C58" s="63" t="s">
        <v>853</v>
      </c>
      <c r="D58" s="77" t="s">
        <v>852</v>
      </c>
      <c r="E58" s="13" t="s">
        <v>851</v>
      </c>
      <c r="F58" s="13"/>
      <c r="G58" s="12"/>
      <c r="H58" s="58" t="s">
        <v>1872</v>
      </c>
    </row>
    <row r="59" spans="1:16" s="11" customFormat="1" x14ac:dyDescent="0.3">
      <c r="A59" s="58"/>
      <c r="B59" s="59"/>
      <c r="C59" s="59" t="s">
        <v>196</v>
      </c>
      <c r="D59" s="59" t="s">
        <v>2097</v>
      </c>
      <c r="E59" s="59"/>
      <c r="F59" s="59"/>
      <c r="G59" s="59"/>
      <c r="H59" s="58" t="s">
        <v>1872</v>
      </c>
      <c r="I59" s="58"/>
      <c r="J59" s="65"/>
      <c r="K59" s="65"/>
      <c r="L59" s="65"/>
      <c r="M59" s="65"/>
      <c r="N59" s="65"/>
      <c r="O59" s="65"/>
      <c r="P59" s="65"/>
    </row>
    <row r="60" spans="1:16" s="11" customFormat="1" x14ac:dyDescent="0.3">
      <c r="A60" s="58"/>
      <c r="B60" s="59"/>
      <c r="C60" s="59" t="s">
        <v>197</v>
      </c>
      <c r="D60" s="59" t="s">
        <v>2097</v>
      </c>
      <c r="E60" s="59"/>
      <c r="F60" s="59"/>
      <c r="G60" s="59"/>
      <c r="H60" s="58" t="s">
        <v>1872</v>
      </c>
      <c r="I60" s="58"/>
      <c r="J60" s="65"/>
      <c r="K60" s="65"/>
      <c r="L60" s="65"/>
      <c r="M60" s="65"/>
      <c r="N60" s="65"/>
      <c r="O60" s="65"/>
      <c r="P60" s="65"/>
    </row>
    <row r="61" spans="1:16" s="11" customFormat="1" x14ac:dyDescent="0.3">
      <c r="A61" s="58"/>
      <c r="B61" s="59"/>
      <c r="C61" s="161" t="s">
        <v>198</v>
      </c>
      <c r="D61" s="59" t="s">
        <v>2097</v>
      </c>
      <c r="E61" s="59"/>
      <c r="F61" s="59"/>
      <c r="G61" s="59"/>
      <c r="H61" s="58" t="s">
        <v>1872</v>
      </c>
      <c r="I61" s="58"/>
      <c r="J61" s="65"/>
      <c r="K61" s="65"/>
      <c r="L61" s="65"/>
      <c r="M61" s="65"/>
      <c r="N61" s="65"/>
      <c r="O61" s="65"/>
      <c r="P61" s="65"/>
    </row>
    <row r="62" spans="1:16" s="11" customFormat="1" x14ac:dyDescent="0.3">
      <c r="A62" s="58"/>
      <c r="B62" s="59"/>
      <c r="C62" s="161" t="s">
        <v>199</v>
      </c>
      <c r="D62" s="59" t="s">
        <v>2097</v>
      </c>
      <c r="E62" s="59"/>
      <c r="F62" s="59"/>
      <c r="G62" s="59"/>
      <c r="H62" s="58" t="s">
        <v>1872</v>
      </c>
      <c r="I62" s="58"/>
      <c r="J62" s="65"/>
      <c r="K62" s="65"/>
      <c r="L62" s="65"/>
      <c r="M62" s="65"/>
      <c r="N62" s="65"/>
      <c r="O62" s="65"/>
      <c r="P62" s="65"/>
    </row>
    <row r="63" spans="1:16" s="11" customFormat="1" x14ac:dyDescent="0.3">
      <c r="A63" s="58"/>
      <c r="B63" s="59"/>
      <c r="C63" s="161" t="s">
        <v>200</v>
      </c>
      <c r="D63" s="59" t="s">
        <v>2097</v>
      </c>
      <c r="E63" s="59"/>
      <c r="F63" s="59"/>
      <c r="G63" s="59"/>
      <c r="H63" s="58" t="s">
        <v>1872</v>
      </c>
      <c r="I63" s="58"/>
      <c r="J63" s="65"/>
      <c r="K63" s="65"/>
      <c r="L63" s="65"/>
      <c r="M63" s="65"/>
      <c r="N63" s="65"/>
      <c r="O63" s="65"/>
      <c r="P63" s="65"/>
    </row>
    <row r="64" spans="1:16" s="11" customFormat="1" x14ac:dyDescent="0.3">
      <c r="A64" s="58"/>
      <c r="B64" s="59"/>
      <c r="C64" s="59" t="s">
        <v>201</v>
      </c>
      <c r="D64" s="59" t="s">
        <v>2097</v>
      </c>
      <c r="E64" s="59"/>
      <c r="F64" s="59"/>
      <c r="G64" s="59"/>
      <c r="H64" s="58" t="s">
        <v>1872</v>
      </c>
      <c r="I64" s="58"/>
      <c r="J64" s="65"/>
      <c r="K64" s="65"/>
      <c r="L64" s="65"/>
      <c r="M64" s="65"/>
      <c r="N64" s="65"/>
      <c r="O64" s="65"/>
      <c r="P64" s="65"/>
    </row>
    <row r="65" spans="1:16" s="11" customFormat="1" x14ac:dyDescent="0.3">
      <c r="A65" s="58"/>
      <c r="B65" s="59"/>
      <c r="C65" s="161" t="s">
        <v>202</v>
      </c>
      <c r="D65" s="59" t="s">
        <v>2097</v>
      </c>
      <c r="E65" s="59"/>
      <c r="F65" s="59"/>
      <c r="G65" s="59"/>
      <c r="H65" s="58" t="s">
        <v>1872</v>
      </c>
      <c r="I65" s="58"/>
      <c r="J65" s="65"/>
      <c r="K65" s="65"/>
      <c r="L65" s="65"/>
      <c r="M65" s="65"/>
      <c r="N65" s="65"/>
      <c r="O65" s="65"/>
      <c r="P65" s="65"/>
    </row>
    <row r="66" spans="1:16" s="11" customFormat="1" ht="57" x14ac:dyDescent="0.3">
      <c r="A66" s="58">
        <v>7</v>
      </c>
      <c r="B66" s="59" t="s">
        <v>119</v>
      </c>
      <c r="C66" s="59"/>
      <c r="D66" s="59"/>
      <c r="E66" s="59" t="s">
        <v>179</v>
      </c>
      <c r="F66" s="59" t="s">
        <v>2334</v>
      </c>
      <c r="G66" s="59" t="s">
        <v>2368</v>
      </c>
      <c r="H66" s="58" t="s">
        <v>2259</v>
      </c>
      <c r="I66" s="58"/>
      <c r="J66" s="65"/>
      <c r="K66" s="65"/>
      <c r="L66" s="65"/>
      <c r="M66" s="65"/>
      <c r="N66" s="65"/>
      <c r="O66" s="65"/>
      <c r="P66" s="65"/>
    </row>
    <row r="67" spans="1:16" s="11" customFormat="1" x14ac:dyDescent="0.3">
      <c r="A67" s="58"/>
      <c r="B67" s="59"/>
      <c r="C67" s="59" t="s">
        <v>175</v>
      </c>
      <c r="D67" s="59"/>
      <c r="E67" s="59"/>
      <c r="F67" s="59" t="s">
        <v>178</v>
      </c>
      <c r="G67" s="59" t="s">
        <v>2335</v>
      </c>
      <c r="H67" s="58" t="s">
        <v>2259</v>
      </c>
      <c r="I67" s="58"/>
      <c r="J67" s="65"/>
      <c r="K67" s="65"/>
      <c r="L67" s="65"/>
      <c r="M67" s="65"/>
      <c r="N67" s="65"/>
      <c r="O67" s="65"/>
      <c r="P67" s="65"/>
    </row>
    <row r="68" spans="1:16" s="11" customFormat="1" ht="38" x14ac:dyDescent="0.3">
      <c r="A68" s="58"/>
      <c r="B68" s="59"/>
      <c r="C68" s="59" t="s">
        <v>176</v>
      </c>
      <c r="D68" s="59" t="s">
        <v>2097</v>
      </c>
      <c r="E68" s="59" t="s">
        <v>177</v>
      </c>
      <c r="F68" s="59"/>
      <c r="G68" s="59" t="s">
        <v>1883</v>
      </c>
      <c r="H68" s="169" t="s">
        <v>2291</v>
      </c>
      <c r="I68" s="58"/>
      <c r="J68" s="65"/>
      <c r="K68" s="65"/>
      <c r="L68" s="65"/>
      <c r="M68" s="65"/>
      <c r="N68" s="65"/>
      <c r="O68" s="65"/>
      <c r="P68" s="65"/>
    </row>
    <row r="69" spans="1:16" s="11" customFormat="1" ht="76" x14ac:dyDescent="0.3">
      <c r="A69" s="58"/>
      <c r="B69" s="59"/>
      <c r="C69" s="59" t="s">
        <v>579</v>
      </c>
      <c r="D69" s="79" t="s">
        <v>580</v>
      </c>
      <c r="E69" s="59" t="s">
        <v>578</v>
      </c>
      <c r="F69" s="59"/>
      <c r="G69" s="59" t="s">
        <v>2369</v>
      </c>
      <c r="H69" s="58" t="s">
        <v>2259</v>
      </c>
      <c r="I69" s="58"/>
      <c r="J69" s="65"/>
      <c r="K69" s="65"/>
      <c r="L69" s="65"/>
      <c r="M69" s="65"/>
      <c r="N69" s="65"/>
      <c r="O69" s="65"/>
      <c r="P69" s="65"/>
    </row>
    <row r="70" spans="1:16" s="11" customFormat="1" ht="38" x14ac:dyDescent="0.3">
      <c r="A70" s="58"/>
      <c r="B70" s="59"/>
      <c r="C70" s="59" t="s">
        <v>586</v>
      </c>
      <c r="D70" s="79" t="s">
        <v>585</v>
      </c>
      <c r="E70" s="59" t="s">
        <v>584</v>
      </c>
      <c r="F70" s="59"/>
      <c r="G70" s="59" t="s">
        <v>1873</v>
      </c>
      <c r="H70" s="58" t="s">
        <v>1872</v>
      </c>
      <c r="I70" s="58"/>
      <c r="J70" s="65"/>
      <c r="K70" s="65"/>
      <c r="L70" s="65"/>
      <c r="M70" s="65"/>
      <c r="N70" s="65"/>
      <c r="O70" s="65"/>
      <c r="P70" s="65"/>
    </row>
    <row r="71" spans="1:16" s="11" customFormat="1" ht="209" x14ac:dyDescent="0.3">
      <c r="A71" s="58"/>
      <c r="B71" s="59"/>
      <c r="C71" s="59" t="s">
        <v>589</v>
      </c>
      <c r="D71" s="79" t="s">
        <v>588</v>
      </c>
      <c r="E71" s="59" t="s">
        <v>587</v>
      </c>
      <c r="F71" s="59"/>
      <c r="G71" s="59" t="s">
        <v>2365</v>
      </c>
      <c r="H71" s="64" t="s">
        <v>2258</v>
      </c>
      <c r="I71" s="58"/>
      <c r="J71" s="65"/>
      <c r="K71" s="65"/>
      <c r="L71" s="65"/>
      <c r="M71" s="65"/>
      <c r="N71" s="65"/>
      <c r="O71" s="65"/>
      <c r="P71" s="65"/>
    </row>
    <row r="72" spans="1:16" s="11" customFormat="1" ht="76" x14ac:dyDescent="0.3">
      <c r="A72" s="58"/>
      <c r="B72" s="59"/>
      <c r="C72" s="59" t="s">
        <v>609</v>
      </c>
      <c r="D72" s="79" t="s">
        <v>608</v>
      </c>
      <c r="E72" s="59" t="s">
        <v>607</v>
      </c>
      <c r="F72" s="59"/>
      <c r="G72" s="59" t="s">
        <v>2366</v>
      </c>
      <c r="H72" s="58" t="s">
        <v>2283</v>
      </c>
      <c r="I72" s="58"/>
      <c r="J72" s="65"/>
      <c r="K72" s="65"/>
      <c r="L72" s="65"/>
      <c r="M72" s="65"/>
      <c r="N72" s="65"/>
      <c r="O72" s="65"/>
      <c r="P72" s="65"/>
    </row>
    <row r="73" spans="1:16" s="11" customFormat="1" ht="76" x14ac:dyDescent="0.3">
      <c r="A73" s="58"/>
      <c r="B73" s="59"/>
      <c r="C73" s="59" t="s">
        <v>628</v>
      </c>
      <c r="D73" s="79" t="s">
        <v>627</v>
      </c>
      <c r="E73" s="59" t="s">
        <v>626</v>
      </c>
      <c r="F73" s="59"/>
      <c r="G73" s="59"/>
      <c r="H73" s="58" t="s">
        <v>2259</v>
      </c>
      <c r="I73" s="58"/>
      <c r="J73" s="65"/>
      <c r="K73" s="65"/>
      <c r="L73" s="65"/>
      <c r="M73" s="65"/>
      <c r="N73" s="65"/>
      <c r="O73" s="65"/>
      <c r="P73" s="65"/>
    </row>
    <row r="74" spans="1:16" s="11" customFormat="1" ht="57" x14ac:dyDescent="0.3">
      <c r="A74" s="58"/>
      <c r="B74" s="59"/>
      <c r="C74" s="59" t="s">
        <v>777</v>
      </c>
      <c r="D74" s="79" t="s">
        <v>776</v>
      </c>
      <c r="E74" s="59" t="s">
        <v>775</v>
      </c>
      <c r="F74" s="59"/>
      <c r="G74" s="59" t="s">
        <v>2367</v>
      </c>
      <c r="H74" s="169" t="s">
        <v>2291</v>
      </c>
      <c r="I74" s="58"/>
      <c r="J74" s="65"/>
      <c r="K74" s="65"/>
      <c r="L74" s="65"/>
      <c r="M74" s="65"/>
      <c r="N74" s="65"/>
      <c r="O74" s="65"/>
      <c r="P74" s="65"/>
    </row>
    <row r="75" spans="1:16" s="11" customFormat="1" ht="209" x14ac:dyDescent="0.3">
      <c r="A75" s="58"/>
      <c r="B75" s="59"/>
      <c r="C75" s="59" t="s">
        <v>862</v>
      </c>
      <c r="D75" s="79" t="s">
        <v>861</v>
      </c>
      <c r="E75" s="59" t="s">
        <v>860</v>
      </c>
      <c r="F75" s="59"/>
      <c r="G75" s="59" t="s">
        <v>2371</v>
      </c>
      <c r="H75" s="169" t="s">
        <v>2291</v>
      </c>
      <c r="I75" s="58"/>
      <c r="J75" s="65"/>
      <c r="K75" s="65"/>
      <c r="L75" s="65"/>
      <c r="M75" s="65"/>
      <c r="N75" s="65"/>
      <c r="O75" s="65"/>
      <c r="P75" s="65"/>
    </row>
    <row r="76" spans="1:16" s="11" customFormat="1" ht="95" x14ac:dyDescent="0.3">
      <c r="A76" s="58"/>
      <c r="B76" s="59"/>
      <c r="C76" s="59" t="s">
        <v>865</v>
      </c>
      <c r="D76" s="79" t="s">
        <v>864</v>
      </c>
      <c r="E76" s="59" t="s">
        <v>863</v>
      </c>
      <c r="F76" s="59"/>
      <c r="G76" s="59" t="s">
        <v>2371</v>
      </c>
      <c r="H76" s="169" t="s">
        <v>2291</v>
      </c>
      <c r="I76" s="58"/>
      <c r="J76" s="65"/>
      <c r="K76" s="65"/>
      <c r="L76" s="65"/>
      <c r="M76" s="65"/>
      <c r="N76" s="65"/>
      <c r="O76" s="65"/>
      <c r="P76" s="65"/>
    </row>
    <row r="77" spans="1:16" s="11" customFormat="1" ht="228" x14ac:dyDescent="0.3">
      <c r="A77" s="58"/>
      <c r="B77" s="59"/>
      <c r="C77" s="59" t="s">
        <v>918</v>
      </c>
      <c r="D77" s="79" t="s">
        <v>917</v>
      </c>
      <c r="E77" s="59" t="s">
        <v>916</v>
      </c>
      <c r="F77" s="59"/>
      <c r="G77" s="59" t="s">
        <v>2371</v>
      </c>
      <c r="H77" s="169" t="s">
        <v>2291</v>
      </c>
      <c r="I77" s="58"/>
      <c r="J77" s="65"/>
      <c r="K77" s="65"/>
      <c r="L77" s="65"/>
      <c r="M77" s="65"/>
      <c r="N77" s="65"/>
      <c r="O77" s="65"/>
      <c r="P77" s="65"/>
    </row>
    <row r="78" spans="1:16" s="11" customFormat="1" ht="57" x14ac:dyDescent="0.3">
      <c r="A78" s="58"/>
      <c r="B78" s="59"/>
      <c r="C78" s="59" t="s">
        <v>1615</v>
      </c>
      <c r="D78" s="79" t="s">
        <v>1614</v>
      </c>
      <c r="E78" s="59" t="s">
        <v>1616</v>
      </c>
      <c r="F78" s="59"/>
      <c r="G78" s="59" t="s">
        <v>2370</v>
      </c>
      <c r="H78" s="58" t="s">
        <v>1872</v>
      </c>
      <c r="I78" s="58"/>
      <c r="J78" s="65"/>
      <c r="K78" s="65"/>
      <c r="L78" s="65"/>
      <c r="M78" s="65"/>
      <c r="N78" s="65"/>
      <c r="O78" s="65"/>
      <c r="P78" s="65"/>
    </row>
    <row r="79" spans="1:16" s="11" customFormat="1" x14ac:dyDescent="0.3">
      <c r="A79" s="58"/>
      <c r="B79" s="59"/>
      <c r="C79" s="59"/>
      <c r="D79" s="79"/>
      <c r="E79" s="59"/>
      <c r="F79" s="59"/>
      <c r="G79" s="59"/>
      <c r="H79" s="58"/>
      <c r="I79" s="58"/>
      <c r="J79" s="65"/>
      <c r="K79" s="65"/>
      <c r="L79" s="65"/>
      <c r="M79" s="65"/>
      <c r="N79" s="65"/>
      <c r="O79" s="65"/>
      <c r="P79" s="65"/>
    </row>
    <row r="80" spans="1:16" s="11" customFormat="1" x14ac:dyDescent="0.3">
      <c r="A80" s="58"/>
      <c r="B80" s="59"/>
      <c r="C80" s="59"/>
      <c r="D80" s="79"/>
      <c r="E80" s="59"/>
      <c r="F80" s="59"/>
      <c r="G80" s="59"/>
      <c r="H80" s="58"/>
      <c r="I80" s="58"/>
      <c r="J80" s="65"/>
      <c r="K80" s="65"/>
      <c r="L80" s="65"/>
      <c r="M80" s="65"/>
      <c r="N80" s="65"/>
      <c r="O80" s="65"/>
      <c r="P80" s="65"/>
    </row>
    <row r="81" spans="1:16" s="11" customFormat="1" ht="38" x14ac:dyDescent="0.3">
      <c r="A81" s="58">
        <v>8</v>
      </c>
      <c r="B81" s="59" t="s">
        <v>120</v>
      </c>
      <c r="C81" s="59" t="s">
        <v>186</v>
      </c>
      <c r="D81" s="59" t="s">
        <v>2097</v>
      </c>
      <c r="E81" s="59"/>
      <c r="F81" s="59" t="s">
        <v>1752</v>
      </c>
      <c r="G81" s="59" t="s">
        <v>1753</v>
      </c>
      <c r="H81" s="36" t="s">
        <v>1734</v>
      </c>
      <c r="I81" s="58"/>
      <c r="J81" s="65"/>
      <c r="K81" s="65"/>
      <c r="L81" s="65"/>
      <c r="M81" s="65"/>
      <c r="N81" s="65"/>
      <c r="O81" s="65"/>
      <c r="P81" s="65"/>
    </row>
    <row r="82" spans="1:16" s="11" customFormat="1" x14ac:dyDescent="0.3">
      <c r="A82" s="58"/>
      <c r="B82" s="59"/>
      <c r="C82" s="59" t="s">
        <v>187</v>
      </c>
      <c r="D82" s="59" t="s">
        <v>2097</v>
      </c>
      <c r="E82" s="59"/>
      <c r="F82" s="59"/>
      <c r="G82" s="59" t="s">
        <v>1749</v>
      </c>
      <c r="H82" s="64" t="s">
        <v>1737</v>
      </c>
      <c r="I82" s="58"/>
      <c r="J82" s="65"/>
      <c r="K82" s="65"/>
      <c r="L82" s="65"/>
      <c r="M82" s="65"/>
      <c r="N82" s="65"/>
      <c r="O82" s="65"/>
      <c r="P82" s="65"/>
    </row>
    <row r="83" spans="1:16" s="11" customFormat="1" ht="38" x14ac:dyDescent="0.3">
      <c r="A83" s="58"/>
      <c r="B83" s="59"/>
      <c r="C83" s="59" t="s">
        <v>188</v>
      </c>
      <c r="D83" s="59" t="s">
        <v>2097</v>
      </c>
      <c r="E83" s="59"/>
      <c r="F83" s="59" t="s">
        <v>1747</v>
      </c>
      <c r="G83" s="59" t="s">
        <v>1748</v>
      </c>
      <c r="H83" s="64" t="s">
        <v>1737</v>
      </c>
      <c r="I83" s="58"/>
      <c r="J83" s="65"/>
      <c r="K83" s="65"/>
      <c r="L83" s="65"/>
      <c r="M83" s="65"/>
      <c r="N83" s="65"/>
      <c r="O83" s="65"/>
      <c r="P83" s="65"/>
    </row>
    <row r="84" spans="1:16" s="11" customFormat="1" ht="38" x14ac:dyDescent="0.3">
      <c r="A84" s="58"/>
      <c r="B84" s="59"/>
      <c r="C84" s="59" t="s">
        <v>189</v>
      </c>
      <c r="D84" s="59" t="s">
        <v>2097</v>
      </c>
      <c r="E84" s="59"/>
      <c r="F84" s="59" t="s">
        <v>1750</v>
      </c>
      <c r="G84" s="59" t="s">
        <v>1751</v>
      </c>
      <c r="H84" s="64" t="s">
        <v>1737</v>
      </c>
      <c r="I84" s="58"/>
      <c r="J84" s="65"/>
      <c r="K84" s="65"/>
      <c r="L84" s="65"/>
      <c r="M84" s="65"/>
      <c r="N84" s="65"/>
      <c r="O84" s="65"/>
      <c r="P84" s="65"/>
    </row>
    <row r="85" spans="1:16" s="11" customFormat="1" x14ac:dyDescent="0.3">
      <c r="A85" s="58">
        <v>9</v>
      </c>
      <c r="B85" s="59" t="s">
        <v>121</v>
      </c>
      <c r="C85" s="59" t="s">
        <v>203</v>
      </c>
      <c r="D85" s="59"/>
      <c r="E85" s="59"/>
      <c r="F85" s="59"/>
      <c r="G85" s="59" t="s">
        <v>1873</v>
      </c>
      <c r="H85" s="58" t="s">
        <v>1872</v>
      </c>
      <c r="I85" s="58"/>
      <c r="J85" s="65"/>
      <c r="K85" s="65"/>
      <c r="L85" s="65"/>
      <c r="M85" s="65"/>
      <c r="N85" s="65"/>
      <c r="O85" s="65"/>
      <c r="P85" s="65"/>
    </row>
    <row r="86" spans="1:16" s="11" customFormat="1" ht="57" x14ac:dyDescent="0.3">
      <c r="A86" s="58"/>
      <c r="B86" s="59"/>
      <c r="C86" s="59" t="s">
        <v>1336</v>
      </c>
      <c r="D86" s="79" t="s">
        <v>1335</v>
      </c>
      <c r="E86" s="59" t="s">
        <v>1337</v>
      </c>
      <c r="F86" s="59"/>
      <c r="G86" s="59"/>
      <c r="H86" s="58" t="s">
        <v>1872</v>
      </c>
      <c r="I86" s="58"/>
      <c r="J86" s="65"/>
      <c r="K86" s="65"/>
      <c r="L86" s="65"/>
      <c r="M86" s="65"/>
      <c r="N86" s="65"/>
      <c r="O86" s="65"/>
      <c r="P86" s="65"/>
    </row>
    <row r="87" spans="1:16" s="11" customFormat="1" ht="57" x14ac:dyDescent="0.3">
      <c r="A87" s="58"/>
      <c r="B87" s="59"/>
      <c r="C87" s="59" t="s">
        <v>1339</v>
      </c>
      <c r="D87" s="79" t="s">
        <v>1338</v>
      </c>
      <c r="E87" s="59" t="s">
        <v>1340</v>
      </c>
      <c r="F87" s="59"/>
      <c r="G87" s="59"/>
      <c r="H87" s="58" t="s">
        <v>1872</v>
      </c>
      <c r="I87" s="58"/>
      <c r="J87" s="65"/>
      <c r="K87" s="65"/>
      <c r="L87" s="65"/>
      <c r="M87" s="65"/>
      <c r="N87" s="65"/>
      <c r="O87" s="65"/>
      <c r="P87" s="65"/>
    </row>
    <row r="88" spans="1:16" s="11" customFormat="1" ht="152" x14ac:dyDescent="0.3">
      <c r="A88" s="58"/>
      <c r="B88" s="59"/>
      <c r="C88" s="59" t="s">
        <v>1342</v>
      </c>
      <c r="D88" s="79" t="s">
        <v>1341</v>
      </c>
      <c r="E88" s="59" t="s">
        <v>1343</v>
      </c>
      <c r="F88" s="59"/>
      <c r="G88" s="59"/>
      <c r="H88" s="58" t="s">
        <v>1872</v>
      </c>
      <c r="I88" s="58"/>
      <c r="J88" s="65"/>
      <c r="K88" s="65"/>
      <c r="L88" s="65"/>
      <c r="M88" s="65"/>
      <c r="N88" s="65"/>
      <c r="O88" s="65"/>
      <c r="P88" s="65"/>
    </row>
    <row r="89" spans="1:16" s="11" customFormat="1" ht="57" x14ac:dyDescent="0.3">
      <c r="A89" s="58"/>
      <c r="B89" s="59"/>
      <c r="C89" s="59" t="s">
        <v>1345</v>
      </c>
      <c r="D89" s="79" t="s">
        <v>1344</v>
      </c>
      <c r="E89" s="59" t="s">
        <v>1346</v>
      </c>
      <c r="F89" s="59"/>
      <c r="G89" s="59"/>
      <c r="H89" s="58" t="s">
        <v>1872</v>
      </c>
      <c r="I89" s="58"/>
      <c r="J89" s="65"/>
      <c r="K89" s="65"/>
      <c r="L89" s="65"/>
      <c r="M89" s="65"/>
      <c r="N89" s="65"/>
      <c r="O89" s="65"/>
      <c r="P89" s="65"/>
    </row>
    <row r="90" spans="1:16" s="11" customFormat="1" ht="76" x14ac:dyDescent="0.3">
      <c r="A90" s="58"/>
      <c r="B90" s="59"/>
      <c r="C90" s="59" t="s">
        <v>1348</v>
      </c>
      <c r="D90" s="79" t="s">
        <v>1347</v>
      </c>
      <c r="E90" s="59" t="s">
        <v>1349</v>
      </c>
      <c r="F90" s="59"/>
      <c r="G90" s="59"/>
      <c r="H90" s="58" t="s">
        <v>1872</v>
      </c>
      <c r="I90" s="58"/>
      <c r="J90" s="65"/>
      <c r="K90" s="65"/>
      <c r="L90" s="65"/>
      <c r="M90" s="65"/>
      <c r="N90" s="65"/>
      <c r="O90" s="65"/>
      <c r="P90" s="65"/>
    </row>
    <row r="91" spans="1:16" s="11" customFormat="1" ht="76" x14ac:dyDescent="0.3">
      <c r="A91" s="58"/>
      <c r="B91" s="59"/>
      <c r="C91" s="59" t="s">
        <v>1353</v>
      </c>
      <c r="D91" s="79" t="s">
        <v>1352</v>
      </c>
      <c r="E91" s="59" t="s">
        <v>1354</v>
      </c>
      <c r="F91" s="59"/>
      <c r="G91" s="59"/>
      <c r="H91" s="58" t="s">
        <v>1872</v>
      </c>
      <c r="I91" s="58"/>
      <c r="J91" s="65"/>
      <c r="K91" s="65"/>
      <c r="L91" s="65"/>
      <c r="M91" s="65"/>
      <c r="N91" s="65"/>
      <c r="O91" s="65"/>
      <c r="P91" s="65"/>
    </row>
    <row r="92" spans="1:16" s="11" customFormat="1" ht="171" x14ac:dyDescent="0.3">
      <c r="A92" s="58"/>
      <c r="B92" s="59"/>
      <c r="C92" s="59" t="s">
        <v>1356</v>
      </c>
      <c r="D92" s="79" t="s">
        <v>1355</v>
      </c>
      <c r="E92" s="59" t="s">
        <v>1357</v>
      </c>
      <c r="F92" s="59"/>
      <c r="G92" s="59"/>
      <c r="H92" s="58" t="s">
        <v>1872</v>
      </c>
      <c r="I92" s="58"/>
      <c r="J92" s="65"/>
      <c r="K92" s="65"/>
      <c r="L92" s="65"/>
      <c r="M92" s="65"/>
      <c r="N92" s="65"/>
      <c r="O92" s="65"/>
      <c r="P92" s="65"/>
    </row>
    <row r="93" spans="1:16" s="11" customFormat="1" x14ac:dyDescent="0.3">
      <c r="A93" s="58"/>
      <c r="B93" s="59"/>
      <c r="C93" s="59" t="s">
        <v>1495</v>
      </c>
      <c r="D93" s="79" t="s">
        <v>1494</v>
      </c>
      <c r="E93" s="59" t="s">
        <v>1496</v>
      </c>
      <c r="F93" s="59"/>
      <c r="G93" s="59"/>
      <c r="H93" s="58" t="s">
        <v>1872</v>
      </c>
      <c r="I93" s="58"/>
      <c r="J93" s="65"/>
      <c r="K93" s="65"/>
      <c r="L93" s="65"/>
      <c r="M93" s="65"/>
      <c r="N93" s="65"/>
      <c r="O93" s="65"/>
      <c r="P93" s="65"/>
    </row>
    <row r="94" spans="1:16" s="11" customFormat="1" x14ac:dyDescent="0.3">
      <c r="A94" s="58"/>
      <c r="B94" s="59"/>
      <c r="C94" s="59" t="s">
        <v>1497</v>
      </c>
      <c r="D94" s="79" t="s">
        <v>1498</v>
      </c>
      <c r="E94" s="59" t="s">
        <v>1499</v>
      </c>
      <c r="F94" s="59"/>
      <c r="G94" s="59"/>
      <c r="H94" s="58" t="s">
        <v>1872</v>
      </c>
      <c r="I94" s="58"/>
      <c r="J94" s="65"/>
      <c r="K94" s="65"/>
      <c r="L94" s="65"/>
      <c r="M94" s="65"/>
      <c r="N94" s="65"/>
      <c r="O94" s="65"/>
      <c r="P94" s="65"/>
    </row>
    <row r="95" spans="1:16" s="11" customFormat="1" ht="57" x14ac:dyDescent="0.3">
      <c r="A95" s="58">
        <v>10</v>
      </c>
      <c r="B95" s="59" t="s">
        <v>122</v>
      </c>
      <c r="C95" s="59"/>
      <c r="D95" s="59" t="s">
        <v>2097</v>
      </c>
      <c r="E95" s="59" t="s">
        <v>180</v>
      </c>
      <c r="F95" s="59" t="s">
        <v>1886</v>
      </c>
      <c r="G95" s="59" t="s">
        <v>1889</v>
      </c>
      <c r="H95" s="169" t="s">
        <v>1880</v>
      </c>
      <c r="I95" s="58"/>
      <c r="J95" s="65"/>
      <c r="K95" s="65"/>
      <c r="L95" s="65"/>
      <c r="M95" s="65"/>
      <c r="N95" s="65"/>
      <c r="O95" s="65"/>
      <c r="P95" s="65"/>
    </row>
    <row r="96" spans="1:16" s="11" customFormat="1" x14ac:dyDescent="0.3">
      <c r="A96" s="58"/>
      <c r="B96" s="59"/>
      <c r="C96" s="59"/>
      <c r="D96" s="59" t="s">
        <v>2097</v>
      </c>
      <c r="E96" s="59"/>
      <c r="F96" s="59" t="s">
        <v>1888</v>
      </c>
      <c r="G96" s="59" t="s">
        <v>1887</v>
      </c>
      <c r="H96" s="58" t="s">
        <v>1867</v>
      </c>
      <c r="I96" s="58"/>
      <c r="J96" s="65"/>
      <c r="K96" s="65"/>
      <c r="L96" s="65"/>
      <c r="M96" s="65"/>
      <c r="N96" s="65"/>
      <c r="O96" s="65"/>
      <c r="P96" s="65"/>
    </row>
    <row r="97" spans="1:16" s="11" customFormat="1" x14ac:dyDescent="0.3">
      <c r="A97" s="58"/>
      <c r="B97" s="59"/>
      <c r="C97" s="59" t="s">
        <v>175</v>
      </c>
      <c r="D97" s="59"/>
      <c r="E97" s="59"/>
      <c r="F97" s="59" t="s">
        <v>178</v>
      </c>
      <c r="G97" s="59" t="s">
        <v>2212</v>
      </c>
      <c r="H97" s="58" t="s">
        <v>36</v>
      </c>
      <c r="I97" s="58"/>
      <c r="J97" s="65"/>
      <c r="K97" s="65"/>
      <c r="L97" s="65"/>
      <c r="M97" s="65"/>
      <c r="N97" s="65"/>
      <c r="O97" s="65"/>
      <c r="P97" s="65"/>
    </row>
    <row r="98" spans="1:16" s="11" customFormat="1" ht="38" x14ac:dyDescent="0.3">
      <c r="A98" s="58"/>
      <c r="B98" s="59"/>
      <c r="C98" s="59" t="s">
        <v>176</v>
      </c>
      <c r="D98" s="59"/>
      <c r="E98" s="59"/>
      <c r="F98" s="59" t="s">
        <v>2210</v>
      </c>
      <c r="G98" s="59" t="s">
        <v>2212</v>
      </c>
      <c r="H98" s="58" t="s">
        <v>36</v>
      </c>
      <c r="I98" s="58"/>
      <c r="J98" s="65"/>
      <c r="K98" s="65"/>
      <c r="L98" s="65"/>
      <c r="M98" s="65"/>
      <c r="N98" s="65"/>
      <c r="O98" s="65"/>
      <c r="P98" s="65"/>
    </row>
    <row r="99" spans="1:16" s="11" customFormat="1" x14ac:dyDescent="0.3">
      <c r="A99" s="58">
        <v>11</v>
      </c>
      <c r="B99" s="59" t="s">
        <v>123</v>
      </c>
      <c r="C99" s="59" t="s">
        <v>190</v>
      </c>
      <c r="D99" s="59"/>
      <c r="E99" s="59"/>
      <c r="F99" s="59" t="s">
        <v>1752</v>
      </c>
      <c r="G99" s="59" t="s">
        <v>2211</v>
      </c>
      <c r="H99" s="58" t="s">
        <v>36</v>
      </c>
      <c r="I99" s="58"/>
      <c r="J99" s="65"/>
      <c r="K99" s="65"/>
      <c r="L99" s="65"/>
      <c r="M99" s="65"/>
      <c r="N99" s="65"/>
      <c r="O99" s="65"/>
      <c r="P99" s="65"/>
    </row>
    <row r="100" spans="1:16" s="11" customFormat="1" ht="57" x14ac:dyDescent="0.3">
      <c r="A100" s="58"/>
      <c r="B100" s="59"/>
      <c r="C100" s="59" t="s">
        <v>191</v>
      </c>
      <c r="D100" s="59" t="s">
        <v>2097</v>
      </c>
      <c r="E100" s="59" t="s">
        <v>1726</v>
      </c>
      <c r="F100" s="59" t="s">
        <v>1878</v>
      </c>
      <c r="G100" s="59" t="s">
        <v>1881</v>
      </c>
      <c r="H100" s="169" t="s">
        <v>1880</v>
      </c>
      <c r="I100" s="58"/>
      <c r="J100" s="65"/>
      <c r="K100" s="65"/>
      <c r="L100" s="65"/>
      <c r="M100" s="65"/>
      <c r="N100" s="65"/>
      <c r="O100" s="65"/>
      <c r="P100" s="65"/>
    </row>
    <row r="101" spans="1:16" s="11" customFormat="1" x14ac:dyDescent="0.3">
      <c r="A101" s="58"/>
      <c r="B101" s="59"/>
      <c r="C101" s="59"/>
      <c r="D101" s="59" t="s">
        <v>2097</v>
      </c>
      <c r="E101" s="59"/>
      <c r="F101" s="59" t="s">
        <v>1884</v>
      </c>
      <c r="G101" s="59" t="s">
        <v>1885</v>
      </c>
      <c r="H101" s="64" t="s">
        <v>1869</v>
      </c>
      <c r="I101" s="58"/>
      <c r="J101" s="65"/>
      <c r="K101" s="65"/>
      <c r="L101" s="65"/>
      <c r="M101" s="65"/>
      <c r="N101" s="65"/>
      <c r="O101" s="65"/>
      <c r="P101" s="65"/>
    </row>
    <row r="102" spans="1:16" s="11" customFormat="1" ht="38" x14ac:dyDescent="0.3">
      <c r="A102" s="58"/>
      <c r="B102" s="59"/>
      <c r="C102" s="59" t="s">
        <v>192</v>
      </c>
      <c r="D102" s="59" t="s">
        <v>2097</v>
      </c>
      <c r="E102" s="59"/>
      <c r="F102" s="59" t="s">
        <v>1879</v>
      </c>
      <c r="G102" s="59" t="s">
        <v>1882</v>
      </c>
      <c r="H102" s="169" t="s">
        <v>1880</v>
      </c>
      <c r="I102" s="58"/>
      <c r="J102" s="65"/>
      <c r="K102" s="65"/>
      <c r="L102" s="65"/>
      <c r="M102" s="65"/>
      <c r="N102" s="65"/>
      <c r="O102" s="65"/>
      <c r="P102" s="65"/>
    </row>
    <row r="103" spans="1:16" s="11" customFormat="1" x14ac:dyDescent="0.3">
      <c r="A103" s="58"/>
      <c r="B103" s="59"/>
      <c r="C103" s="59"/>
      <c r="D103" s="59"/>
      <c r="E103" s="59"/>
      <c r="F103" s="59"/>
      <c r="G103" s="59"/>
      <c r="H103" s="58"/>
      <c r="I103" s="58"/>
      <c r="J103" s="65"/>
      <c r="K103" s="65"/>
      <c r="L103" s="65"/>
      <c r="M103" s="65"/>
      <c r="N103" s="65"/>
      <c r="O103" s="65"/>
      <c r="P103" s="65"/>
    </row>
    <row r="104" spans="1:16" s="11" customFormat="1" ht="152" x14ac:dyDescent="0.3">
      <c r="A104" s="58"/>
      <c r="B104" s="59"/>
      <c r="C104" s="59" t="s">
        <v>1608</v>
      </c>
      <c r="D104" s="79" t="s">
        <v>1607</v>
      </c>
      <c r="E104" s="59" t="s">
        <v>1609</v>
      </c>
      <c r="F104" s="59"/>
      <c r="G104" s="59"/>
      <c r="H104" s="58" t="s">
        <v>2259</v>
      </c>
      <c r="I104" s="58"/>
      <c r="J104" s="65"/>
      <c r="K104" s="65"/>
      <c r="L104" s="65"/>
      <c r="M104" s="65"/>
      <c r="N104" s="65"/>
      <c r="O104" s="65"/>
      <c r="P104" s="65"/>
    </row>
    <row r="105" spans="1:16" s="11" customFormat="1" x14ac:dyDescent="0.3">
      <c r="A105" s="58">
        <v>12</v>
      </c>
      <c r="B105" s="59" t="s">
        <v>124</v>
      </c>
      <c r="C105" s="59"/>
      <c r="D105" s="59" t="s">
        <v>2097</v>
      </c>
      <c r="E105" s="59"/>
      <c r="F105" s="59" t="s">
        <v>1892</v>
      </c>
      <c r="G105" s="59" t="s">
        <v>1956</v>
      </c>
      <c r="H105" s="36" t="s">
        <v>1893</v>
      </c>
      <c r="I105" s="58"/>
      <c r="J105" s="65"/>
      <c r="K105" s="65"/>
      <c r="L105" s="65"/>
      <c r="M105" s="65"/>
      <c r="N105" s="65"/>
      <c r="O105" s="65"/>
      <c r="P105" s="65"/>
    </row>
    <row r="106" spans="1:16" s="11" customFormat="1" ht="57" x14ac:dyDescent="0.3">
      <c r="A106" s="58">
        <v>13</v>
      </c>
      <c r="B106" s="59" t="s">
        <v>125</v>
      </c>
      <c r="C106" s="59" t="s">
        <v>106</v>
      </c>
      <c r="D106" s="59"/>
      <c r="E106" s="59"/>
      <c r="F106" s="14" t="s">
        <v>181</v>
      </c>
      <c r="G106" s="14" t="s">
        <v>2213</v>
      </c>
      <c r="H106" s="200" t="s">
        <v>1232</v>
      </c>
      <c r="I106" s="58"/>
      <c r="J106" s="65"/>
      <c r="K106" s="65"/>
      <c r="L106" s="65"/>
      <c r="M106" s="65"/>
      <c r="N106" s="65"/>
      <c r="O106" s="65"/>
      <c r="P106" s="65"/>
    </row>
    <row r="107" spans="1:16" s="11" customFormat="1" ht="57" x14ac:dyDescent="0.3">
      <c r="A107" s="58"/>
      <c r="B107" s="59"/>
      <c r="C107" s="59" t="s">
        <v>107</v>
      </c>
      <c r="D107" s="59"/>
      <c r="E107" s="59"/>
      <c r="F107" s="14" t="s">
        <v>181</v>
      </c>
      <c r="G107" s="14" t="s">
        <v>2213</v>
      </c>
      <c r="H107" s="200" t="s">
        <v>1232</v>
      </c>
      <c r="I107" s="58"/>
      <c r="J107" s="65"/>
      <c r="K107" s="65"/>
      <c r="L107" s="65"/>
      <c r="M107" s="65"/>
      <c r="N107" s="65"/>
      <c r="O107" s="65"/>
      <c r="P107" s="65"/>
    </row>
    <row r="108" spans="1:16" s="11" customFormat="1" x14ac:dyDescent="0.3">
      <c r="A108" s="58">
        <v>14</v>
      </c>
      <c r="B108" s="59" t="s">
        <v>126</v>
      </c>
      <c r="C108" s="59"/>
      <c r="D108" s="59"/>
      <c r="E108" s="59"/>
      <c r="F108" s="14" t="s">
        <v>2214</v>
      </c>
      <c r="G108" s="14" t="s">
        <v>2215</v>
      </c>
      <c r="H108" s="200" t="s">
        <v>1232</v>
      </c>
      <c r="I108" s="58"/>
      <c r="J108" s="65"/>
      <c r="K108" s="65"/>
      <c r="L108" s="65"/>
      <c r="M108" s="65"/>
      <c r="N108" s="65"/>
      <c r="O108" s="65"/>
      <c r="P108" s="65"/>
    </row>
    <row r="109" spans="1:16" s="11" customFormat="1" ht="38" x14ac:dyDescent="0.3">
      <c r="A109" s="58">
        <v>15</v>
      </c>
      <c r="B109" s="59" t="s">
        <v>127</v>
      </c>
      <c r="C109" s="59"/>
      <c r="D109" s="59"/>
      <c r="E109" s="59"/>
      <c r="F109" s="59" t="s">
        <v>2216</v>
      </c>
      <c r="G109" s="59" t="s">
        <v>2219</v>
      </c>
      <c r="H109" s="200" t="s">
        <v>1232</v>
      </c>
      <c r="I109" s="58"/>
      <c r="J109" s="65"/>
      <c r="K109" s="65"/>
      <c r="L109" s="65"/>
      <c r="M109" s="65"/>
      <c r="N109" s="65"/>
      <c r="O109" s="65"/>
      <c r="P109" s="65"/>
    </row>
    <row r="110" spans="1:16" s="11" customFormat="1" x14ac:dyDescent="0.3">
      <c r="A110" s="58">
        <v>16</v>
      </c>
      <c r="B110" s="59" t="s">
        <v>128</v>
      </c>
      <c r="C110" s="59"/>
      <c r="D110" s="59" t="s">
        <v>2097</v>
      </c>
      <c r="E110" s="59"/>
      <c r="F110" s="13" t="s">
        <v>1971</v>
      </c>
      <c r="G110" s="13" t="s">
        <v>1973</v>
      </c>
      <c r="H110" s="12" t="s">
        <v>1965</v>
      </c>
      <c r="I110" s="58"/>
      <c r="J110" s="65"/>
      <c r="K110" s="65"/>
      <c r="L110" s="65"/>
      <c r="M110" s="65"/>
      <c r="N110" s="65"/>
      <c r="O110" s="65"/>
      <c r="P110" s="65"/>
    </row>
    <row r="111" spans="1:16" s="11" customFormat="1" ht="38" x14ac:dyDescent="0.3">
      <c r="A111" s="58">
        <v>17</v>
      </c>
      <c r="B111" s="59" t="s">
        <v>129</v>
      </c>
      <c r="C111" s="59"/>
      <c r="D111" s="59" t="s">
        <v>2097</v>
      </c>
      <c r="E111" s="59"/>
      <c r="F111" s="13" t="s">
        <v>1972</v>
      </c>
      <c r="G111" s="13" t="s">
        <v>1974</v>
      </c>
      <c r="H111" s="12" t="s">
        <v>1965</v>
      </c>
      <c r="I111" s="58"/>
      <c r="J111" s="65"/>
      <c r="K111" s="65"/>
      <c r="L111" s="65"/>
      <c r="M111" s="65"/>
      <c r="N111" s="65"/>
      <c r="O111" s="65"/>
      <c r="P111" s="65"/>
    </row>
    <row r="112" spans="1:16" s="11" customFormat="1" x14ac:dyDescent="0.3">
      <c r="A112" s="58"/>
      <c r="B112" s="59"/>
      <c r="C112" s="59"/>
      <c r="D112" s="59"/>
      <c r="E112" s="59"/>
      <c r="F112" s="59"/>
      <c r="G112" s="59"/>
      <c r="H112" s="58"/>
      <c r="I112" s="58"/>
      <c r="J112" s="65"/>
      <c r="K112" s="65"/>
      <c r="L112" s="65"/>
      <c r="M112" s="65"/>
      <c r="N112" s="65"/>
      <c r="O112" s="65"/>
      <c r="P112" s="65"/>
    </row>
    <row r="113" spans="1:16" s="11" customFormat="1" x14ac:dyDescent="0.3">
      <c r="A113" s="58"/>
      <c r="B113" s="59"/>
      <c r="C113" s="59"/>
      <c r="D113" s="59"/>
      <c r="E113" s="59"/>
      <c r="F113" s="59"/>
      <c r="G113" s="59"/>
      <c r="H113" s="58"/>
      <c r="I113" s="58"/>
      <c r="J113" s="65"/>
      <c r="K113" s="65"/>
      <c r="L113" s="65"/>
      <c r="M113" s="65"/>
      <c r="N113" s="65"/>
      <c r="O113" s="65"/>
      <c r="P113" s="65"/>
    </row>
    <row r="114" spans="1:16" s="11" customFormat="1" x14ac:dyDescent="0.3">
      <c r="A114" s="58"/>
      <c r="B114" s="59"/>
      <c r="C114" s="59"/>
      <c r="D114" s="59"/>
      <c r="E114" s="59"/>
      <c r="F114" s="59"/>
      <c r="G114" s="59"/>
      <c r="H114" s="58"/>
      <c r="I114" s="58"/>
      <c r="J114" s="65"/>
      <c r="K114" s="65"/>
      <c r="L114" s="65"/>
      <c r="M114" s="65"/>
      <c r="N114" s="65"/>
      <c r="O114" s="65"/>
      <c r="P114" s="65"/>
    </row>
    <row r="115" spans="1:16" s="11" customFormat="1" x14ac:dyDescent="0.3">
      <c r="A115" s="58"/>
      <c r="B115" s="59"/>
      <c r="C115" s="59"/>
      <c r="D115" s="59"/>
      <c r="E115" s="59"/>
      <c r="F115" s="59"/>
      <c r="G115" s="59"/>
      <c r="H115" s="58"/>
      <c r="I115" s="58"/>
      <c r="J115" s="65"/>
      <c r="K115" s="65"/>
      <c r="L115" s="65"/>
      <c r="M115" s="65"/>
      <c r="N115" s="65"/>
      <c r="O115" s="65"/>
      <c r="P115" s="65"/>
    </row>
    <row r="116" spans="1:16" s="11" customFormat="1" x14ac:dyDescent="0.3">
      <c r="A116" s="58"/>
      <c r="B116" s="59"/>
      <c r="C116" s="59"/>
      <c r="D116" s="59"/>
      <c r="E116" s="59"/>
      <c r="F116" s="59"/>
      <c r="G116" s="59"/>
      <c r="H116" s="58"/>
      <c r="I116" s="58"/>
      <c r="J116" s="65"/>
      <c r="K116" s="65"/>
      <c r="L116" s="65"/>
      <c r="M116" s="65"/>
      <c r="N116" s="65"/>
      <c r="O116" s="65"/>
      <c r="P116" s="65"/>
    </row>
    <row r="117" spans="1:16" s="11" customFormat="1" x14ac:dyDescent="0.3">
      <c r="A117" s="58"/>
      <c r="B117" s="59"/>
      <c r="C117" s="59"/>
      <c r="D117" s="59"/>
      <c r="E117" s="59"/>
      <c r="F117" s="59"/>
      <c r="G117" s="59"/>
      <c r="H117" s="64"/>
      <c r="I117" s="58"/>
      <c r="J117" s="65"/>
      <c r="K117" s="65"/>
      <c r="L117" s="65"/>
      <c r="M117" s="65"/>
      <c r="N117" s="65"/>
      <c r="O117" s="65"/>
      <c r="P117" s="65"/>
    </row>
    <row r="118" spans="1:16" s="11" customFormat="1" x14ac:dyDescent="0.3">
      <c r="A118" s="58"/>
      <c r="B118" s="59"/>
      <c r="C118" s="59"/>
      <c r="D118" s="59"/>
      <c r="E118" s="59"/>
      <c r="F118" s="59"/>
      <c r="G118" s="59"/>
      <c r="H118" s="58"/>
      <c r="I118" s="58"/>
      <c r="J118" s="65"/>
      <c r="K118" s="65"/>
      <c r="L118" s="65"/>
      <c r="M118" s="65"/>
      <c r="N118" s="65"/>
      <c r="O118" s="65"/>
      <c r="P118" s="65"/>
    </row>
    <row r="119" spans="1:16" s="11" customFormat="1" x14ac:dyDescent="0.3">
      <c r="A119" s="58"/>
      <c r="B119" s="59"/>
      <c r="C119" s="59"/>
      <c r="D119" s="59"/>
      <c r="E119" s="59"/>
      <c r="F119" s="59"/>
      <c r="G119" s="59"/>
      <c r="H119" s="58"/>
      <c r="I119" s="58"/>
      <c r="J119" s="65"/>
      <c r="K119" s="65"/>
      <c r="L119" s="65"/>
      <c r="M119" s="65"/>
      <c r="N119" s="65"/>
      <c r="O119" s="65"/>
      <c r="P119" s="65"/>
    </row>
    <row r="120" spans="1:16" s="11" customFormat="1" x14ac:dyDescent="0.3">
      <c r="A120" s="58"/>
      <c r="B120" s="59"/>
      <c r="C120" s="59"/>
      <c r="D120" s="59"/>
      <c r="E120" s="59"/>
      <c r="F120" s="59"/>
      <c r="G120" s="59"/>
      <c r="H120" s="58"/>
      <c r="I120" s="58"/>
      <c r="J120" s="65"/>
      <c r="K120" s="65"/>
      <c r="L120" s="65"/>
      <c r="M120" s="65"/>
      <c r="N120" s="65"/>
      <c r="O120" s="65"/>
      <c r="P120" s="65"/>
    </row>
    <row r="121" spans="1:16" s="55" customFormat="1" x14ac:dyDescent="0.3">
      <c r="A121" s="58"/>
      <c r="B121" s="59"/>
      <c r="C121" s="59"/>
      <c r="D121" s="59"/>
      <c r="E121" s="59"/>
      <c r="F121" s="59"/>
      <c r="G121" s="59"/>
      <c r="H121" s="58"/>
      <c r="I121" s="58"/>
      <c r="J121" s="65"/>
      <c r="K121" s="65"/>
      <c r="L121" s="65"/>
      <c r="M121" s="65"/>
      <c r="N121" s="65"/>
      <c r="O121" s="65"/>
      <c r="P121" s="65"/>
    </row>
    <row r="122" spans="1:16" s="55" customFormat="1" x14ac:dyDescent="0.3">
      <c r="A122" s="58"/>
      <c r="B122" s="59"/>
      <c r="C122" s="59"/>
      <c r="D122" s="59"/>
      <c r="E122" s="59"/>
      <c r="F122" s="59"/>
      <c r="G122" s="59"/>
      <c r="H122" s="58"/>
      <c r="I122" s="58"/>
      <c r="J122" s="65"/>
      <c r="K122" s="65"/>
      <c r="L122" s="65"/>
      <c r="M122" s="65"/>
      <c r="N122" s="65"/>
      <c r="O122" s="65"/>
      <c r="P122" s="65"/>
    </row>
    <row r="123" spans="1:16" s="11" customFormat="1" x14ac:dyDescent="0.3">
      <c r="A123" s="58"/>
      <c r="B123" s="59"/>
      <c r="C123" s="59"/>
      <c r="D123" s="59"/>
      <c r="E123" s="59"/>
      <c r="F123" s="59"/>
      <c r="G123" s="59"/>
      <c r="H123" s="58"/>
      <c r="I123" s="58"/>
      <c r="J123" s="65"/>
      <c r="K123" s="65"/>
      <c r="L123" s="65"/>
      <c r="M123" s="65"/>
      <c r="N123" s="65"/>
      <c r="O123" s="65"/>
      <c r="P123" s="65"/>
    </row>
    <row r="124" spans="1:16" s="11" customFormat="1" x14ac:dyDescent="0.3">
      <c r="A124" s="58"/>
      <c r="B124" s="57"/>
      <c r="C124" s="59"/>
      <c r="D124" s="59"/>
      <c r="E124" s="59"/>
      <c r="F124" s="59"/>
      <c r="G124" s="59"/>
      <c r="H124" s="58"/>
      <c r="I124" s="59"/>
      <c r="J124" s="65"/>
      <c r="K124" s="65"/>
      <c r="L124" s="65"/>
      <c r="M124" s="65"/>
      <c r="N124" s="65"/>
      <c r="O124" s="65"/>
      <c r="P124" s="65"/>
    </row>
    <row r="125" spans="1:16" s="11" customFormat="1" x14ac:dyDescent="0.3">
      <c r="A125" s="58"/>
      <c r="B125" s="57"/>
      <c r="C125" s="59"/>
      <c r="D125" s="59"/>
      <c r="E125" s="59"/>
      <c r="F125" s="59"/>
      <c r="G125" s="59"/>
      <c r="H125" s="58"/>
      <c r="I125" s="59"/>
      <c r="J125" s="65"/>
      <c r="K125" s="65"/>
      <c r="L125" s="65"/>
      <c r="M125" s="65"/>
      <c r="N125" s="65"/>
      <c r="O125" s="65"/>
      <c r="P125" s="65"/>
    </row>
    <row r="126" spans="1:16" s="11" customFormat="1" x14ac:dyDescent="0.3">
      <c r="A126" s="58"/>
      <c r="B126" s="57"/>
      <c r="C126" s="59"/>
      <c r="D126" s="59"/>
      <c r="E126" s="59"/>
      <c r="F126" s="59"/>
      <c r="G126" s="59"/>
      <c r="H126" s="58"/>
      <c r="I126" s="58"/>
      <c r="J126" s="65"/>
      <c r="K126" s="65"/>
      <c r="L126" s="65"/>
      <c r="M126" s="65"/>
      <c r="N126" s="65"/>
      <c r="O126" s="65"/>
      <c r="P126" s="65"/>
    </row>
    <row r="127" spans="1:16" s="11" customFormat="1" x14ac:dyDescent="0.3">
      <c r="A127" s="58"/>
      <c r="B127" s="57"/>
      <c r="C127" s="59"/>
      <c r="D127" s="59"/>
      <c r="E127" s="59"/>
      <c r="F127" s="59"/>
      <c r="G127" s="59"/>
      <c r="H127" s="58"/>
      <c r="I127" s="58"/>
      <c r="J127" s="65"/>
      <c r="K127" s="65"/>
      <c r="L127" s="65"/>
      <c r="M127" s="65"/>
      <c r="N127" s="65"/>
      <c r="O127" s="65"/>
      <c r="P127" s="65"/>
    </row>
    <row r="128" spans="1:16" s="11" customFormat="1" x14ac:dyDescent="0.3">
      <c r="A128" s="58"/>
      <c r="B128" s="57"/>
      <c r="C128" s="59"/>
      <c r="D128" s="59"/>
      <c r="E128" s="59"/>
      <c r="F128" s="59"/>
      <c r="G128" s="59"/>
      <c r="H128" s="64"/>
      <c r="I128" s="58"/>
      <c r="J128" s="65"/>
      <c r="K128" s="65"/>
      <c r="L128" s="65"/>
      <c r="M128" s="65"/>
      <c r="N128" s="65"/>
      <c r="O128" s="65"/>
      <c r="P128" s="65"/>
    </row>
    <row r="129" spans="1:16" s="11" customFormat="1" x14ac:dyDescent="0.3">
      <c r="A129" s="58"/>
      <c r="B129" s="57"/>
      <c r="C129" s="59"/>
      <c r="D129" s="59"/>
      <c r="E129" s="59"/>
      <c r="F129" s="59"/>
      <c r="G129" s="59"/>
      <c r="H129" s="58"/>
      <c r="I129" s="58"/>
      <c r="J129" s="65"/>
      <c r="K129" s="65"/>
      <c r="L129" s="65"/>
      <c r="M129" s="65"/>
      <c r="N129" s="65"/>
      <c r="O129" s="65"/>
      <c r="P129" s="65"/>
    </row>
    <row r="130" spans="1:16" s="11" customFormat="1" x14ac:dyDescent="0.3">
      <c r="A130" s="58"/>
      <c r="B130" s="57"/>
      <c r="C130" s="59"/>
      <c r="D130" s="59"/>
      <c r="E130" s="59"/>
      <c r="F130" s="59"/>
      <c r="G130" s="59"/>
      <c r="H130" s="58"/>
      <c r="I130" s="59"/>
      <c r="J130" s="65"/>
      <c r="K130" s="65"/>
      <c r="L130" s="65"/>
      <c r="M130" s="65"/>
      <c r="N130" s="65"/>
      <c r="O130" s="65"/>
      <c r="P130" s="65"/>
    </row>
    <row r="131" spans="1:16" s="11" customFormat="1" x14ac:dyDescent="0.3">
      <c r="A131" s="58"/>
      <c r="B131" s="57"/>
      <c r="C131" s="59"/>
      <c r="D131" s="59"/>
      <c r="E131" s="59"/>
      <c r="F131" s="59"/>
      <c r="G131" s="59"/>
      <c r="H131" s="64"/>
      <c r="I131" s="58"/>
      <c r="J131" s="65"/>
      <c r="K131" s="65"/>
      <c r="L131" s="65"/>
      <c r="M131" s="65"/>
      <c r="N131" s="65"/>
      <c r="O131" s="65"/>
      <c r="P131" s="65"/>
    </row>
    <row r="132" spans="1:16" s="11" customFormat="1" x14ac:dyDescent="0.3">
      <c r="A132" s="58"/>
      <c r="B132" s="57"/>
      <c r="C132" s="59"/>
      <c r="D132" s="59"/>
      <c r="E132" s="59"/>
      <c r="F132" s="59"/>
      <c r="G132" s="59"/>
      <c r="H132" s="58"/>
      <c r="I132" s="58"/>
      <c r="J132" s="65"/>
      <c r="K132" s="65"/>
      <c r="L132" s="65"/>
      <c r="M132" s="65"/>
      <c r="N132" s="65"/>
      <c r="O132" s="65"/>
      <c r="P132" s="65"/>
    </row>
    <row r="133" spans="1:16" s="11" customFormat="1" x14ac:dyDescent="0.3">
      <c r="A133" s="58"/>
      <c r="B133" s="57"/>
      <c r="C133" s="59"/>
      <c r="D133" s="59"/>
      <c r="E133" s="59"/>
      <c r="F133" s="59"/>
      <c r="G133" s="59"/>
      <c r="H133" s="58"/>
      <c r="I133" s="58"/>
      <c r="J133" s="65"/>
      <c r="K133" s="65"/>
      <c r="L133" s="65"/>
      <c r="M133" s="65"/>
      <c r="N133" s="65"/>
      <c r="O133" s="65"/>
      <c r="P133" s="65"/>
    </row>
    <row r="134" spans="1:16" x14ac:dyDescent="0.3">
      <c r="A134" s="58"/>
      <c r="B134" s="57"/>
      <c r="C134" s="59"/>
      <c r="D134" s="59"/>
      <c r="E134" s="59"/>
      <c r="F134" s="59"/>
      <c r="G134" s="59"/>
      <c r="H134" s="58"/>
      <c r="I134" s="58"/>
      <c r="J134" s="66"/>
      <c r="K134" s="66"/>
      <c r="L134" s="66"/>
      <c r="M134" s="66"/>
      <c r="N134" s="66"/>
      <c r="O134" s="66"/>
      <c r="P134" s="66"/>
    </row>
    <row r="135" spans="1:16" s="11" customFormat="1" x14ac:dyDescent="0.3">
      <c r="A135" s="58"/>
      <c r="B135" s="57"/>
      <c r="C135" s="59"/>
      <c r="D135" s="59"/>
      <c r="E135" s="59"/>
      <c r="F135" s="59"/>
      <c r="G135" s="59"/>
      <c r="H135" s="58"/>
      <c r="I135" s="58"/>
      <c r="J135" s="65"/>
      <c r="K135" s="65"/>
      <c r="L135" s="65"/>
      <c r="M135" s="65"/>
      <c r="N135" s="65"/>
      <c r="O135" s="65"/>
      <c r="P135" s="65"/>
    </row>
    <row r="136" spans="1:16" s="11" customFormat="1" x14ac:dyDescent="0.3">
      <c r="A136" s="58"/>
      <c r="B136" s="57"/>
      <c r="C136" s="59"/>
      <c r="D136" s="59"/>
      <c r="E136" s="59"/>
      <c r="F136" s="59"/>
      <c r="G136" s="59"/>
      <c r="H136" s="58"/>
      <c r="I136" s="58"/>
      <c r="J136" s="65"/>
      <c r="K136" s="65"/>
      <c r="L136" s="65"/>
      <c r="M136" s="65"/>
      <c r="N136" s="65"/>
      <c r="O136" s="65"/>
      <c r="P136" s="65"/>
    </row>
    <row r="137" spans="1:16" s="11" customFormat="1" x14ac:dyDescent="0.3">
      <c r="A137" s="58"/>
      <c r="B137" s="57"/>
      <c r="C137" s="59"/>
      <c r="D137" s="59"/>
      <c r="E137" s="59"/>
      <c r="F137" s="59"/>
      <c r="G137" s="59"/>
      <c r="H137" s="58"/>
      <c r="I137" s="58"/>
      <c r="J137" s="65"/>
      <c r="K137" s="65"/>
      <c r="L137" s="65"/>
      <c r="M137" s="65"/>
      <c r="N137" s="65"/>
      <c r="O137" s="65"/>
      <c r="P137" s="65"/>
    </row>
    <row r="138" spans="1:16" s="11" customFormat="1" x14ac:dyDescent="0.3">
      <c r="A138" s="58"/>
      <c r="B138" s="57"/>
      <c r="C138" s="59"/>
      <c r="D138" s="59"/>
      <c r="E138" s="59"/>
      <c r="F138" s="59"/>
      <c r="G138" s="59"/>
      <c r="H138" s="58"/>
      <c r="I138" s="58"/>
      <c r="J138" s="65"/>
      <c r="K138" s="65"/>
      <c r="L138" s="65"/>
      <c r="M138" s="65"/>
      <c r="N138" s="65"/>
      <c r="O138" s="65"/>
      <c r="P138" s="65"/>
    </row>
    <row r="139" spans="1:16" x14ac:dyDescent="0.3">
      <c r="A139" s="58"/>
      <c r="B139" s="59"/>
      <c r="C139" s="59"/>
      <c r="D139" s="59"/>
      <c r="E139" s="59"/>
      <c r="F139" s="59"/>
      <c r="G139" s="59"/>
      <c r="H139" s="58"/>
      <c r="I139" s="59"/>
      <c r="J139" s="66"/>
      <c r="K139" s="66"/>
      <c r="L139" s="66"/>
      <c r="M139" s="66"/>
      <c r="N139" s="66"/>
      <c r="O139" s="66"/>
      <c r="P139" s="66"/>
    </row>
    <row r="140" spans="1:16" x14ac:dyDescent="0.3">
      <c r="A140" s="58"/>
      <c r="B140" s="59"/>
      <c r="C140" s="59"/>
      <c r="D140" s="59"/>
      <c r="E140" s="59"/>
      <c r="F140" s="59"/>
      <c r="G140" s="59"/>
      <c r="H140" s="58"/>
      <c r="I140" s="59"/>
      <c r="J140" s="66"/>
      <c r="K140" s="66"/>
      <c r="L140" s="66"/>
      <c r="M140" s="66"/>
      <c r="N140" s="66"/>
      <c r="O140" s="66"/>
      <c r="P140" s="66"/>
    </row>
    <row r="141" spans="1:16" x14ac:dyDescent="0.3">
      <c r="A141" s="58"/>
      <c r="B141" s="59"/>
      <c r="C141" s="59"/>
      <c r="D141" s="59"/>
      <c r="E141" s="59"/>
      <c r="F141" s="59"/>
      <c r="G141" s="59"/>
      <c r="H141" s="58"/>
      <c r="I141" s="59"/>
      <c r="J141" s="66"/>
      <c r="K141" s="66"/>
      <c r="L141" s="66"/>
      <c r="M141" s="66"/>
      <c r="N141" s="66"/>
      <c r="O141" s="66"/>
      <c r="P141" s="66"/>
    </row>
    <row r="142" spans="1:16" x14ac:dyDescent="0.3">
      <c r="A142" s="58"/>
      <c r="B142" s="59"/>
      <c r="C142" s="59"/>
      <c r="D142" s="59"/>
      <c r="E142" s="59"/>
      <c r="F142" s="59"/>
      <c r="G142" s="59"/>
      <c r="H142" s="58"/>
      <c r="I142" s="59"/>
      <c r="J142" s="66"/>
      <c r="K142" s="66"/>
      <c r="L142" s="66"/>
      <c r="M142" s="66"/>
      <c r="N142" s="66"/>
      <c r="O142" s="66"/>
      <c r="P142" s="66"/>
    </row>
    <row r="143" spans="1:16" x14ac:dyDescent="0.3">
      <c r="A143" s="58"/>
      <c r="B143" s="59"/>
      <c r="C143" s="59"/>
      <c r="D143" s="59"/>
      <c r="E143" s="59"/>
      <c r="F143" s="59"/>
      <c r="G143" s="59"/>
      <c r="H143" s="58"/>
      <c r="I143" s="59"/>
      <c r="J143" s="66"/>
      <c r="K143" s="66"/>
      <c r="L143" s="66"/>
      <c r="M143" s="66"/>
      <c r="N143" s="66"/>
      <c r="O143" s="66"/>
      <c r="P143" s="66"/>
    </row>
    <row r="144" spans="1:16" x14ac:dyDescent="0.3">
      <c r="A144" s="58"/>
      <c r="B144" s="59"/>
      <c r="C144" s="59"/>
      <c r="D144" s="59"/>
      <c r="E144" s="59"/>
      <c r="F144" s="59"/>
      <c r="G144" s="59"/>
      <c r="H144" s="58"/>
      <c r="I144" s="59"/>
      <c r="J144" s="66"/>
      <c r="K144" s="66"/>
      <c r="L144" s="66"/>
      <c r="M144" s="66"/>
      <c r="N144" s="66"/>
      <c r="O144" s="66"/>
      <c r="P144" s="66"/>
    </row>
    <row r="145" spans="1:9" x14ac:dyDescent="0.3">
      <c r="A145" s="12"/>
      <c r="B145" s="14"/>
      <c r="C145" s="14"/>
      <c r="D145" s="14"/>
      <c r="E145" s="14"/>
      <c r="F145" s="14"/>
      <c r="G145" s="14"/>
      <c r="H145" s="12"/>
      <c r="I145" s="14"/>
    </row>
    <row r="146" spans="1:9" x14ac:dyDescent="0.3">
      <c r="A146" s="12"/>
      <c r="B146" s="14"/>
      <c r="C146" s="14"/>
      <c r="D146" s="14"/>
      <c r="E146" s="14"/>
      <c r="F146" s="14"/>
      <c r="G146" s="14"/>
      <c r="H146" s="12"/>
      <c r="I146" s="14"/>
    </row>
    <row r="147" spans="1:9" x14ac:dyDescent="0.3">
      <c r="A147" s="12"/>
      <c r="B147" s="14"/>
      <c r="C147" s="14"/>
      <c r="D147" s="14"/>
      <c r="E147" s="14"/>
      <c r="F147" s="14"/>
      <c r="G147" s="14"/>
      <c r="H147" s="12"/>
      <c r="I147" s="14"/>
    </row>
    <row r="148" spans="1:9" x14ac:dyDescent="0.3">
      <c r="A148" s="12"/>
      <c r="B148" s="14"/>
      <c r="C148" s="14"/>
      <c r="D148" s="14"/>
      <c r="E148" s="14"/>
      <c r="F148" s="14"/>
      <c r="G148" s="14"/>
      <c r="H148" s="12"/>
      <c r="I148" s="14"/>
    </row>
    <row r="149" spans="1:9" x14ac:dyDescent="0.3">
      <c r="A149" s="12"/>
      <c r="B149" s="14"/>
      <c r="C149" s="14"/>
      <c r="D149" s="14"/>
      <c r="E149" s="14"/>
      <c r="F149" s="14"/>
      <c r="G149" s="14"/>
      <c r="H149" s="12"/>
      <c r="I149" s="14"/>
    </row>
  </sheetData>
  <autoFilter ref="A2:I133" xr:uid="{01FE9A52-599A-4BEE-BA36-C356914ACF15}"/>
  <mergeCells count="1">
    <mergeCell ref="A1:I1"/>
  </mergeCells>
  <phoneticPr fontId="1" type="noConversion"/>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FA8933-7710-4666-9D9C-E645512DF114}">
  <dimension ref="A1:L97"/>
  <sheetViews>
    <sheetView zoomScale="55" zoomScaleNormal="55" workbookViewId="0">
      <pane xSplit="1" ySplit="2" topLeftCell="B3" activePane="bottomRight" state="frozen"/>
      <selection pane="topRight" activeCell="B1" sqref="B1"/>
      <selection pane="bottomLeft" activeCell="A3" sqref="A3"/>
      <selection pane="bottomRight" activeCell="G12" sqref="G12"/>
    </sheetView>
  </sheetViews>
  <sheetFormatPr defaultColWidth="8.25" defaultRowHeight="19" x14ac:dyDescent="0.3"/>
  <cols>
    <col min="1" max="1" width="6.25" style="11" customWidth="1"/>
    <col min="2" max="2" width="26.58203125" style="10" customWidth="1"/>
    <col min="3" max="3" width="18.75" style="10" customWidth="1"/>
    <col min="4" max="4" width="13.75" style="10" customWidth="1"/>
    <col min="5" max="5" width="48.75" style="10" customWidth="1"/>
    <col min="6" max="6" width="46.83203125" style="10" customWidth="1"/>
    <col min="7" max="7" width="100" style="10" customWidth="1"/>
    <col min="8" max="8" width="15.33203125" style="11" customWidth="1"/>
    <col min="9" max="9" width="20.83203125" style="10" customWidth="1"/>
    <col min="10" max="10" width="24.25" style="10" customWidth="1"/>
    <col min="11" max="11" width="23.25" style="10" customWidth="1"/>
    <col min="12" max="12" width="24.33203125" style="10" customWidth="1"/>
    <col min="13" max="16384" width="8.25" style="10"/>
  </cols>
  <sheetData>
    <row r="1" spans="1:12" ht="30" customHeight="1" x14ac:dyDescent="0.3">
      <c r="A1" s="252" t="s">
        <v>104</v>
      </c>
      <c r="B1" s="252"/>
      <c r="C1" s="252"/>
      <c r="D1" s="252"/>
      <c r="E1" s="252"/>
      <c r="F1" s="252"/>
      <c r="G1" s="252"/>
      <c r="H1" s="252"/>
      <c r="I1" s="252"/>
    </row>
    <row r="2" spans="1:12" s="11" customFormat="1" ht="40.5" thickBot="1" x14ac:dyDescent="0.35">
      <c r="A2" s="1" t="s">
        <v>49</v>
      </c>
      <c r="B2" s="1" t="s">
        <v>50</v>
      </c>
      <c r="C2" s="1" t="s">
        <v>51</v>
      </c>
      <c r="D2" s="1" t="s">
        <v>416</v>
      </c>
      <c r="E2" s="1" t="s">
        <v>52</v>
      </c>
      <c r="F2" s="1" t="s">
        <v>53</v>
      </c>
      <c r="G2" s="1" t="s">
        <v>54</v>
      </c>
      <c r="H2" s="1" t="s">
        <v>55</v>
      </c>
      <c r="I2" s="1" t="s">
        <v>56</v>
      </c>
    </row>
    <row r="3" spans="1:12" s="11" customFormat="1" ht="19.5" thickBot="1" x14ac:dyDescent="0.5">
      <c r="A3" s="58">
        <v>1</v>
      </c>
      <c r="B3" s="59" t="s">
        <v>105</v>
      </c>
      <c r="C3" s="59"/>
      <c r="D3" s="59" t="s">
        <v>2097</v>
      </c>
      <c r="E3" s="59"/>
      <c r="F3" s="59" t="s">
        <v>1738</v>
      </c>
      <c r="G3" s="59" t="s">
        <v>1739</v>
      </c>
      <c r="H3" s="58" t="s">
        <v>2102</v>
      </c>
      <c r="I3" s="58"/>
      <c r="K3" s="181" t="s">
        <v>1220</v>
      </c>
      <c r="L3" s="179">
        <f>COUNTA(D3:D70)</f>
        <v>51</v>
      </c>
    </row>
    <row r="4" spans="1:12" s="11" customFormat="1" ht="19.5" thickBot="1" x14ac:dyDescent="0.5">
      <c r="A4" s="58"/>
      <c r="B4" s="59"/>
      <c r="C4" s="59"/>
      <c r="D4" s="59" t="s">
        <v>2097</v>
      </c>
      <c r="E4" s="59"/>
      <c r="F4" s="59" t="s">
        <v>1741</v>
      </c>
      <c r="G4" s="59" t="s">
        <v>1743</v>
      </c>
      <c r="H4" s="58" t="s">
        <v>2102</v>
      </c>
      <c r="I4" s="58"/>
      <c r="K4" s="180" t="s">
        <v>1211</v>
      </c>
      <c r="L4" s="179">
        <f>COUNTIF(H3:H140,"NG")+COUNTIF(H3:H140,"TBD")</f>
        <v>4</v>
      </c>
    </row>
    <row r="5" spans="1:12" s="11" customFormat="1" ht="19.5" thickBot="1" x14ac:dyDescent="0.5">
      <c r="A5" s="58"/>
      <c r="B5" s="59"/>
      <c r="C5" s="59"/>
      <c r="D5" s="59" t="s">
        <v>2097</v>
      </c>
      <c r="E5" s="59"/>
      <c r="F5" s="59" t="s">
        <v>1742</v>
      </c>
      <c r="G5" s="59" t="s">
        <v>1740</v>
      </c>
      <c r="H5" s="169" t="s">
        <v>2101</v>
      </c>
      <c r="I5" s="58"/>
      <c r="K5" s="182"/>
      <c r="L5" s="186"/>
    </row>
    <row r="6" spans="1:12" s="11" customFormat="1" ht="38.5" thickBot="1" x14ac:dyDescent="0.5">
      <c r="A6" s="58">
        <v>2</v>
      </c>
      <c r="B6" s="59" t="s">
        <v>106</v>
      </c>
      <c r="C6" s="59"/>
      <c r="D6" s="59" t="s">
        <v>2097</v>
      </c>
      <c r="E6" s="59"/>
      <c r="F6" s="59" t="s">
        <v>379</v>
      </c>
      <c r="G6" s="59" t="s">
        <v>2218</v>
      </c>
      <c r="H6" s="58" t="s">
        <v>2102</v>
      </c>
      <c r="I6" s="58"/>
      <c r="K6" s="181" t="s">
        <v>1221</v>
      </c>
      <c r="L6" s="179">
        <f>COUNTIF(H3:H121,"ok")</f>
        <v>11</v>
      </c>
    </row>
    <row r="7" spans="1:12" s="11" customFormat="1" ht="38.5" thickBot="1" x14ac:dyDescent="0.5">
      <c r="A7" s="58">
        <v>3</v>
      </c>
      <c r="B7" s="59" t="s">
        <v>107</v>
      </c>
      <c r="C7" s="59"/>
      <c r="D7" s="59" t="s">
        <v>2097</v>
      </c>
      <c r="E7" s="59"/>
      <c r="F7" s="59" t="s">
        <v>379</v>
      </c>
      <c r="G7" s="59" t="s">
        <v>2217</v>
      </c>
      <c r="H7" s="58" t="s">
        <v>2102</v>
      </c>
      <c r="I7" s="58"/>
      <c r="K7" s="181" t="s">
        <v>1212</v>
      </c>
      <c r="L7" s="179">
        <f>L3-L4-L6-L8</f>
        <v>36</v>
      </c>
    </row>
    <row r="8" spans="1:12" s="11" customFormat="1" ht="30.75" customHeight="1" thickBot="1" x14ac:dyDescent="0.5">
      <c r="A8" s="58">
        <v>4</v>
      </c>
      <c r="B8" s="59" t="s">
        <v>108</v>
      </c>
      <c r="C8" s="59" t="s">
        <v>521</v>
      </c>
      <c r="D8" s="79" t="s">
        <v>520</v>
      </c>
      <c r="E8" s="59" t="s">
        <v>519</v>
      </c>
      <c r="F8" s="59"/>
      <c r="G8" s="59"/>
      <c r="H8" s="58"/>
      <c r="I8" s="58"/>
      <c r="K8" s="181" t="s">
        <v>1201</v>
      </c>
      <c r="L8" s="179">
        <f>COUNTIF(H3:H121,"to do")</f>
        <v>0</v>
      </c>
    </row>
    <row r="9" spans="1:12" s="11" customFormat="1" ht="38" x14ac:dyDescent="0.3">
      <c r="A9" s="58"/>
      <c r="B9" s="59"/>
      <c r="C9" s="59"/>
      <c r="D9" s="79" t="s">
        <v>420</v>
      </c>
      <c r="E9" s="59" t="s">
        <v>419</v>
      </c>
      <c r="F9" s="59" t="s">
        <v>380</v>
      </c>
      <c r="G9" s="59" t="s">
        <v>1735</v>
      </c>
      <c r="H9" s="64" t="s">
        <v>1737</v>
      </c>
      <c r="I9" s="58"/>
    </row>
    <row r="10" spans="1:12" s="11" customFormat="1" ht="38" x14ac:dyDescent="0.45">
      <c r="A10" s="58"/>
      <c r="B10" s="59"/>
      <c r="C10" s="59"/>
      <c r="D10" s="59" t="s">
        <v>2097</v>
      </c>
      <c r="E10" s="59"/>
      <c r="F10" s="59"/>
      <c r="G10" s="59" t="s">
        <v>1736</v>
      </c>
      <c r="H10" s="58" t="s">
        <v>1734</v>
      </c>
      <c r="I10" s="58"/>
      <c r="K10" s="166"/>
      <c r="L10" s="132"/>
    </row>
    <row r="11" spans="1:12" s="11" customFormat="1" x14ac:dyDescent="0.45">
      <c r="A11" s="58"/>
      <c r="B11" s="59"/>
      <c r="C11" s="59"/>
      <c r="D11" s="59" t="s">
        <v>2097</v>
      </c>
      <c r="E11" s="59"/>
      <c r="F11" s="59"/>
      <c r="G11" s="59" t="s">
        <v>1983</v>
      </c>
      <c r="H11" s="64" t="s">
        <v>1737</v>
      </c>
      <c r="I11" s="58"/>
      <c r="K11" s="166"/>
      <c r="L11" s="132"/>
    </row>
    <row r="12" spans="1:12" s="11" customFormat="1" ht="95" x14ac:dyDescent="0.3">
      <c r="A12" s="58"/>
      <c r="B12" s="59"/>
      <c r="C12" s="59"/>
      <c r="D12" s="79" t="s">
        <v>432</v>
      </c>
      <c r="E12" s="273" t="s">
        <v>2374</v>
      </c>
      <c r="F12" s="59"/>
      <c r="G12" s="59" t="s">
        <v>2376</v>
      </c>
      <c r="H12" s="58" t="s">
        <v>2375</v>
      </c>
      <c r="I12" s="58"/>
    </row>
    <row r="13" spans="1:12" s="11" customFormat="1" ht="57" x14ac:dyDescent="0.3">
      <c r="A13" s="58"/>
      <c r="B13" s="59"/>
      <c r="C13" s="59" t="s">
        <v>493</v>
      </c>
      <c r="D13" s="79" t="s">
        <v>468</v>
      </c>
      <c r="E13" s="59" t="s">
        <v>467</v>
      </c>
      <c r="F13" s="59" t="s">
        <v>1744</v>
      </c>
      <c r="G13" s="59" t="s">
        <v>1745</v>
      </c>
      <c r="H13" s="58"/>
      <c r="I13" s="58"/>
    </row>
    <row r="14" spans="1:12" s="11" customFormat="1" ht="95" x14ac:dyDescent="0.3">
      <c r="A14" s="58"/>
      <c r="B14" s="59"/>
      <c r="C14" s="59" t="s">
        <v>476</v>
      </c>
      <c r="D14" s="79" t="s">
        <v>466</v>
      </c>
      <c r="E14" s="59" t="s">
        <v>465</v>
      </c>
      <c r="F14" s="59" t="s">
        <v>1746</v>
      </c>
      <c r="G14" s="59" t="s">
        <v>1745</v>
      </c>
      <c r="H14" s="58"/>
      <c r="I14" s="58"/>
    </row>
    <row r="15" spans="1:12" s="11" customFormat="1" ht="95" x14ac:dyDescent="0.3">
      <c r="A15" s="58"/>
      <c r="B15" s="59"/>
      <c r="C15" s="59" t="s">
        <v>518</v>
      </c>
      <c r="D15" s="79" t="s">
        <v>517</v>
      </c>
      <c r="E15" s="59" t="s">
        <v>516</v>
      </c>
      <c r="F15" s="59"/>
      <c r="G15" s="59"/>
      <c r="H15" s="58"/>
      <c r="I15" s="58"/>
    </row>
    <row r="16" spans="1:12" s="11" customFormat="1" ht="57" x14ac:dyDescent="0.3">
      <c r="A16" s="58"/>
      <c r="B16" s="59"/>
      <c r="C16" s="59" t="s">
        <v>524</v>
      </c>
      <c r="D16" s="79" t="s">
        <v>523</v>
      </c>
      <c r="E16" s="59" t="s">
        <v>522</v>
      </c>
      <c r="F16" s="59"/>
      <c r="G16" s="59"/>
      <c r="H16" s="58"/>
      <c r="I16" s="58"/>
    </row>
    <row r="17" spans="1:9" s="11" customFormat="1" ht="57" x14ac:dyDescent="0.3">
      <c r="A17" s="58"/>
      <c r="B17" s="59"/>
      <c r="C17" s="59" t="s">
        <v>527</v>
      </c>
      <c r="D17" s="79" t="s">
        <v>526</v>
      </c>
      <c r="E17" s="59" t="s">
        <v>525</v>
      </c>
      <c r="F17" s="59"/>
      <c r="G17" s="59"/>
      <c r="H17" s="58"/>
      <c r="I17" s="58"/>
    </row>
    <row r="18" spans="1:9" s="11" customFormat="1" ht="209" x14ac:dyDescent="0.3">
      <c r="A18" s="58"/>
      <c r="B18" s="59"/>
      <c r="C18" s="59" t="s">
        <v>530</v>
      </c>
      <c r="D18" s="79" t="s">
        <v>529</v>
      </c>
      <c r="E18" s="59" t="s">
        <v>528</v>
      </c>
      <c r="F18" s="59"/>
      <c r="G18" s="59"/>
      <c r="H18" s="58"/>
      <c r="I18" s="58"/>
    </row>
    <row r="19" spans="1:9" s="11" customFormat="1" ht="76" x14ac:dyDescent="0.3">
      <c r="A19" s="58"/>
      <c r="B19" s="59"/>
      <c r="C19" s="59" t="s">
        <v>533</v>
      </c>
      <c r="D19" s="79" t="s">
        <v>532</v>
      </c>
      <c r="E19" s="59" t="s">
        <v>531</v>
      </c>
      <c r="F19" s="59"/>
      <c r="G19" s="59"/>
      <c r="H19" s="58"/>
      <c r="I19" s="58"/>
    </row>
    <row r="20" spans="1:9" s="11" customFormat="1" ht="76" x14ac:dyDescent="0.3">
      <c r="A20" s="58"/>
      <c r="B20" s="59"/>
      <c r="C20" s="59" t="s">
        <v>741</v>
      </c>
      <c r="D20" s="79" t="s">
        <v>740</v>
      </c>
      <c r="E20" s="59" t="s">
        <v>739</v>
      </c>
      <c r="F20" s="59"/>
      <c r="G20" s="59"/>
      <c r="H20" s="58"/>
      <c r="I20" s="58"/>
    </row>
    <row r="21" spans="1:9" s="11" customFormat="1" ht="95" x14ac:dyDescent="0.3">
      <c r="A21" s="58"/>
      <c r="B21" s="59"/>
      <c r="C21" s="59" t="s">
        <v>744</v>
      </c>
      <c r="D21" s="79" t="s">
        <v>743</v>
      </c>
      <c r="E21" s="59" t="s">
        <v>742</v>
      </c>
      <c r="F21" s="59"/>
      <c r="G21" s="59"/>
      <c r="H21" s="58"/>
      <c r="I21" s="58"/>
    </row>
    <row r="22" spans="1:9" s="11" customFormat="1" ht="190" x14ac:dyDescent="0.3">
      <c r="A22" s="58"/>
      <c r="B22" s="59"/>
      <c r="C22" s="59" t="s">
        <v>868</v>
      </c>
      <c r="D22" s="79" t="s">
        <v>867</v>
      </c>
      <c r="E22" s="59" t="s">
        <v>866</v>
      </c>
      <c r="F22" s="59"/>
      <c r="G22" s="59"/>
      <c r="H22" s="58"/>
      <c r="I22" s="58"/>
    </row>
    <row r="23" spans="1:9" s="11" customFormat="1" ht="133" x14ac:dyDescent="0.3">
      <c r="A23" s="58"/>
      <c r="B23" s="59"/>
      <c r="C23" s="59"/>
      <c r="D23" s="79" t="s">
        <v>1265</v>
      </c>
      <c r="E23" s="59" t="s">
        <v>1266</v>
      </c>
      <c r="F23" s="59"/>
      <c r="G23" s="59"/>
      <c r="H23" s="58"/>
      <c r="I23" s="58"/>
    </row>
    <row r="24" spans="1:9" s="11" customFormat="1" ht="107.25" customHeight="1" x14ac:dyDescent="0.3">
      <c r="A24" s="58"/>
      <c r="B24" s="59"/>
      <c r="C24" s="59"/>
      <c r="D24" s="79" t="s">
        <v>1269</v>
      </c>
      <c r="E24" s="59" t="s">
        <v>1270</v>
      </c>
      <c r="F24" s="59"/>
      <c r="G24" s="59"/>
      <c r="H24" s="58"/>
      <c r="I24" s="58"/>
    </row>
    <row r="25" spans="1:9" s="11" customFormat="1" ht="126" customHeight="1" x14ac:dyDescent="0.3">
      <c r="A25" s="58"/>
      <c r="B25" s="59"/>
      <c r="C25" s="59"/>
      <c r="D25" s="79" t="s">
        <v>1271</v>
      </c>
      <c r="E25" s="59" t="s">
        <v>1272</v>
      </c>
      <c r="F25" s="59"/>
      <c r="G25" s="59"/>
      <c r="H25" s="58"/>
      <c r="I25" s="58"/>
    </row>
    <row r="26" spans="1:9" s="11" customFormat="1" ht="107.25" customHeight="1" x14ac:dyDescent="0.3">
      <c r="A26" s="58"/>
      <c r="B26" s="59"/>
      <c r="C26" s="59"/>
      <c r="D26" s="79" t="s">
        <v>1275</v>
      </c>
      <c r="E26" s="59" t="s">
        <v>1274</v>
      </c>
      <c r="F26" s="59"/>
      <c r="G26" s="59"/>
      <c r="H26" s="58"/>
      <c r="I26" s="58"/>
    </row>
    <row r="27" spans="1:9" s="11" customFormat="1" ht="107.25" customHeight="1" x14ac:dyDescent="0.3">
      <c r="A27" s="58"/>
      <c r="B27" s="59"/>
      <c r="C27" s="59"/>
      <c r="D27" s="79" t="s">
        <v>1276</v>
      </c>
      <c r="E27" s="59" t="s">
        <v>1277</v>
      </c>
      <c r="F27" s="59"/>
      <c r="G27" s="59"/>
      <c r="H27" s="58"/>
      <c r="I27" s="58"/>
    </row>
    <row r="28" spans="1:9" s="11" customFormat="1" ht="107.25" customHeight="1" x14ac:dyDescent="0.3">
      <c r="A28" s="58"/>
      <c r="B28" s="59"/>
      <c r="C28" s="59"/>
      <c r="D28" s="79" t="s">
        <v>1279</v>
      </c>
      <c r="E28" s="59" t="s">
        <v>1280</v>
      </c>
      <c r="F28" s="59"/>
      <c r="G28" s="59"/>
      <c r="H28" s="58"/>
      <c r="I28" s="58"/>
    </row>
    <row r="29" spans="1:9" s="11" customFormat="1" ht="107.25" customHeight="1" x14ac:dyDescent="0.3">
      <c r="A29" s="58"/>
      <c r="B29" s="59"/>
      <c r="C29" s="59"/>
      <c r="D29" s="79" t="s">
        <v>1281</v>
      </c>
      <c r="E29" s="151" t="s">
        <v>1282</v>
      </c>
      <c r="F29" s="59"/>
      <c r="G29" s="59"/>
      <c r="H29" s="58"/>
      <c r="I29" s="58"/>
    </row>
    <row r="30" spans="1:9" s="11" customFormat="1" ht="149.25" customHeight="1" x14ac:dyDescent="0.3">
      <c r="A30" s="58"/>
      <c r="B30" s="59"/>
      <c r="C30" s="59"/>
      <c r="D30" s="79" t="s">
        <v>1285</v>
      </c>
      <c r="E30" s="59" t="s">
        <v>1284</v>
      </c>
      <c r="F30" s="59"/>
      <c r="G30" s="59"/>
      <c r="H30" s="58"/>
      <c r="I30" s="58"/>
    </row>
    <row r="31" spans="1:9" s="11" customFormat="1" ht="144" customHeight="1" x14ac:dyDescent="0.3">
      <c r="A31" s="58"/>
      <c r="B31" s="59"/>
      <c r="C31" s="59"/>
      <c r="D31" s="79" t="s">
        <v>1286</v>
      </c>
      <c r="E31" s="59" t="s">
        <v>1287</v>
      </c>
      <c r="F31" s="59"/>
      <c r="G31" s="59"/>
      <c r="H31" s="58"/>
      <c r="I31" s="58"/>
    </row>
    <row r="32" spans="1:9" s="11" customFormat="1" ht="107.25" customHeight="1" x14ac:dyDescent="0.3">
      <c r="A32" s="58"/>
      <c r="B32" s="59"/>
      <c r="C32" s="59"/>
      <c r="D32" s="79" t="s">
        <v>1289</v>
      </c>
      <c r="E32" s="59" t="s">
        <v>1290</v>
      </c>
      <c r="F32" s="59"/>
      <c r="G32" s="59"/>
      <c r="H32" s="58"/>
      <c r="I32" s="58"/>
    </row>
    <row r="33" spans="1:9" s="11" customFormat="1" ht="107.25" customHeight="1" x14ac:dyDescent="0.3">
      <c r="A33" s="58"/>
      <c r="B33" s="59"/>
      <c r="C33" s="59"/>
      <c r="D33" s="79" t="s">
        <v>1292</v>
      </c>
      <c r="E33" s="59" t="s">
        <v>1293</v>
      </c>
      <c r="F33" s="59"/>
      <c r="G33" s="59"/>
      <c r="H33" s="58"/>
      <c r="I33" s="58"/>
    </row>
    <row r="34" spans="1:9" s="11" customFormat="1" ht="107.25" customHeight="1" x14ac:dyDescent="0.3">
      <c r="A34" s="58"/>
      <c r="B34" s="59"/>
      <c r="C34" s="59"/>
      <c r="D34" s="79" t="s">
        <v>1295</v>
      </c>
      <c r="E34" s="59" t="s">
        <v>1296</v>
      </c>
      <c r="F34" s="59"/>
      <c r="G34" s="59"/>
      <c r="H34" s="58"/>
      <c r="I34" s="58"/>
    </row>
    <row r="35" spans="1:9" s="11" customFormat="1" ht="159" customHeight="1" x14ac:dyDescent="0.3">
      <c r="A35" s="58"/>
      <c r="B35" s="59"/>
      <c r="C35" s="59"/>
      <c r="D35" s="79" t="s">
        <v>1297</v>
      </c>
      <c r="E35" s="59" t="s">
        <v>1298</v>
      </c>
      <c r="F35" s="59"/>
      <c r="G35" s="59"/>
      <c r="H35" s="58"/>
      <c r="I35" s="58"/>
    </row>
    <row r="36" spans="1:9" s="11" customFormat="1" ht="107.25" customHeight="1" x14ac:dyDescent="0.3">
      <c r="A36" s="58"/>
      <c r="B36" s="59"/>
      <c r="C36" s="59"/>
      <c r="D36" s="79" t="s">
        <v>1299</v>
      </c>
      <c r="E36" s="59" t="s">
        <v>1300</v>
      </c>
      <c r="F36" s="59"/>
      <c r="G36" s="59"/>
      <c r="H36" s="58"/>
      <c r="I36" s="58"/>
    </row>
    <row r="37" spans="1:9" s="11" customFormat="1" ht="107.25" customHeight="1" x14ac:dyDescent="0.3">
      <c r="A37" s="58"/>
      <c r="B37" s="59"/>
      <c r="C37" s="59"/>
      <c r="D37" s="79" t="s">
        <v>1301</v>
      </c>
      <c r="E37" s="59" t="s">
        <v>1302</v>
      </c>
      <c r="F37" s="59"/>
      <c r="G37" s="59"/>
      <c r="H37" s="58"/>
      <c r="I37" s="58"/>
    </row>
    <row r="38" spans="1:9" s="11" customFormat="1" ht="152.25" customHeight="1" x14ac:dyDescent="0.3">
      <c r="A38" s="58"/>
      <c r="B38" s="59"/>
      <c r="C38" s="59"/>
      <c r="D38" s="79" t="s">
        <v>1303</v>
      </c>
      <c r="E38" s="59" t="s">
        <v>1305</v>
      </c>
      <c r="F38" s="59"/>
      <c r="G38" s="59"/>
      <c r="H38" s="58"/>
      <c r="I38" s="58"/>
    </row>
    <row r="39" spans="1:9" s="11" customFormat="1" ht="107.25" customHeight="1" x14ac:dyDescent="0.3">
      <c r="A39" s="58"/>
      <c r="B39" s="59"/>
      <c r="C39" s="59"/>
      <c r="D39" s="79" t="s">
        <v>1306</v>
      </c>
      <c r="E39" s="59" t="s">
        <v>1308</v>
      </c>
      <c r="F39" s="59"/>
      <c r="G39" s="59"/>
      <c r="H39" s="58"/>
      <c r="I39" s="58"/>
    </row>
    <row r="40" spans="1:9" s="11" customFormat="1" ht="107.25" customHeight="1" x14ac:dyDescent="0.3">
      <c r="A40" s="58"/>
      <c r="B40" s="59" t="s">
        <v>1658</v>
      </c>
      <c r="C40" s="59"/>
      <c r="D40" s="79" t="s">
        <v>1657</v>
      </c>
      <c r="E40" s="59" t="s">
        <v>1659</v>
      </c>
      <c r="F40" s="59"/>
      <c r="G40" s="59"/>
      <c r="H40" s="58"/>
      <c r="I40" s="58"/>
    </row>
    <row r="41" spans="1:9" s="11" customFormat="1" ht="107.25" customHeight="1" x14ac:dyDescent="0.3">
      <c r="A41" s="58"/>
      <c r="B41" s="59"/>
      <c r="C41" s="59"/>
      <c r="D41" s="79"/>
      <c r="E41" s="59"/>
      <c r="F41" s="59"/>
      <c r="G41" s="59"/>
      <c r="H41" s="58"/>
      <c r="I41" s="58"/>
    </row>
    <row r="42" spans="1:9" s="11" customFormat="1" x14ac:dyDescent="0.3">
      <c r="A42" s="58"/>
      <c r="B42" s="59"/>
      <c r="C42" s="59"/>
      <c r="D42" s="59"/>
      <c r="E42" s="59"/>
      <c r="F42" s="59"/>
      <c r="G42" s="59"/>
      <c r="H42" s="58"/>
      <c r="I42" s="58"/>
    </row>
    <row r="43" spans="1:9" s="11" customFormat="1" ht="57" x14ac:dyDescent="0.3">
      <c r="A43" s="58">
        <v>5</v>
      </c>
      <c r="B43" s="59" t="s">
        <v>109</v>
      </c>
      <c r="C43" s="59"/>
      <c r="D43" s="59" t="s">
        <v>2097</v>
      </c>
      <c r="E43" s="59"/>
      <c r="F43" s="59" t="s">
        <v>380</v>
      </c>
      <c r="G43" s="59" t="s">
        <v>2221</v>
      </c>
      <c r="H43" s="58" t="s">
        <v>2102</v>
      </c>
      <c r="I43" s="58"/>
    </row>
    <row r="44" spans="1:9" s="11" customFormat="1" ht="57" x14ac:dyDescent="0.35">
      <c r="A44" s="58"/>
      <c r="B44" s="59"/>
      <c r="C44" s="59"/>
      <c r="D44" s="79" t="s">
        <v>1263</v>
      </c>
      <c r="E44" s="59" t="s">
        <v>1264</v>
      </c>
      <c r="F44" s="59"/>
      <c r="G44" s="201"/>
      <c r="H44" s="58"/>
      <c r="I44" s="58"/>
    </row>
    <row r="45" spans="1:9" s="11" customFormat="1" ht="76" x14ac:dyDescent="0.3">
      <c r="A45" s="58"/>
      <c r="B45" s="59"/>
      <c r="C45" s="59"/>
      <c r="D45" s="79" t="s">
        <v>1267</v>
      </c>
      <c r="E45" s="59" t="s">
        <v>1268</v>
      </c>
      <c r="F45" s="59"/>
      <c r="G45" s="59"/>
      <c r="H45" s="58"/>
      <c r="I45" s="58"/>
    </row>
    <row r="46" spans="1:9" s="11" customFormat="1" x14ac:dyDescent="0.3">
      <c r="A46" s="58">
        <v>6</v>
      </c>
      <c r="B46" s="59" t="s">
        <v>110</v>
      </c>
      <c r="C46" s="59"/>
      <c r="D46" s="59" t="s">
        <v>2097</v>
      </c>
      <c r="E46" s="59"/>
      <c r="F46" s="59" t="s">
        <v>381</v>
      </c>
      <c r="G46" s="59" t="s">
        <v>388</v>
      </c>
      <c r="H46" s="58" t="s">
        <v>2102</v>
      </c>
      <c r="I46" s="58"/>
    </row>
    <row r="47" spans="1:9" s="11" customFormat="1" x14ac:dyDescent="0.3">
      <c r="A47" s="58"/>
      <c r="B47" s="59"/>
      <c r="C47" s="59"/>
      <c r="D47" s="59" t="s">
        <v>2097</v>
      </c>
      <c r="E47" s="59"/>
      <c r="F47" s="59" t="s">
        <v>382</v>
      </c>
      <c r="G47" s="59" t="s">
        <v>389</v>
      </c>
      <c r="H47" s="58" t="s">
        <v>2102</v>
      </c>
      <c r="I47" s="58"/>
    </row>
    <row r="48" spans="1:9" s="11" customFormat="1" x14ac:dyDescent="0.3">
      <c r="A48" s="58"/>
      <c r="B48" s="59"/>
      <c r="C48" s="59"/>
      <c r="D48" s="59" t="s">
        <v>2097</v>
      </c>
      <c r="E48" s="59"/>
      <c r="F48" s="59" t="s">
        <v>383</v>
      </c>
      <c r="G48" s="59" t="s">
        <v>456</v>
      </c>
      <c r="H48" s="58" t="s">
        <v>2102</v>
      </c>
      <c r="I48" s="58"/>
    </row>
    <row r="49" spans="1:10" s="11" customFormat="1" x14ac:dyDescent="0.3">
      <c r="A49" s="58"/>
      <c r="B49" s="59"/>
      <c r="C49" s="59"/>
      <c r="D49" s="59" t="s">
        <v>2097</v>
      </c>
      <c r="E49" s="59"/>
      <c r="F49" s="59" t="s">
        <v>384</v>
      </c>
      <c r="G49" s="59" t="s">
        <v>457</v>
      </c>
      <c r="H49" s="169" t="s">
        <v>1880</v>
      </c>
      <c r="I49" s="58"/>
    </row>
    <row r="50" spans="1:10" s="11" customFormat="1" x14ac:dyDescent="0.3">
      <c r="A50" s="58">
        <v>7</v>
      </c>
      <c r="B50" s="59" t="s">
        <v>111</v>
      </c>
      <c r="C50" s="59"/>
      <c r="D50" s="59" t="s">
        <v>2097</v>
      </c>
      <c r="E50" s="59"/>
      <c r="F50" s="59" t="s">
        <v>385</v>
      </c>
      <c r="G50" s="59" t="s">
        <v>387</v>
      </c>
      <c r="H50" s="58" t="s">
        <v>1867</v>
      </c>
      <c r="I50" s="58"/>
    </row>
    <row r="51" spans="1:10" s="11" customFormat="1" x14ac:dyDescent="0.3">
      <c r="A51" s="58">
        <v>8</v>
      </c>
      <c r="B51" s="59" t="s">
        <v>112</v>
      </c>
      <c r="C51" s="59"/>
      <c r="D51" s="59" t="s">
        <v>2097</v>
      </c>
      <c r="E51" s="59"/>
      <c r="F51" s="59" t="s">
        <v>386</v>
      </c>
      <c r="G51" s="59" t="s">
        <v>1975</v>
      </c>
      <c r="H51" s="36" t="s">
        <v>1867</v>
      </c>
      <c r="I51" s="58"/>
    </row>
    <row r="52" spans="1:10" s="11" customFormat="1" ht="76" x14ac:dyDescent="0.3">
      <c r="A52" s="58">
        <v>9</v>
      </c>
      <c r="B52" s="59" t="s">
        <v>481</v>
      </c>
      <c r="C52" s="59" t="s">
        <v>479</v>
      </c>
      <c r="D52" s="79" t="s">
        <v>480</v>
      </c>
      <c r="E52" s="59" t="s">
        <v>478</v>
      </c>
      <c r="F52" s="59"/>
      <c r="G52" s="59" t="s">
        <v>1891</v>
      </c>
      <c r="H52" s="58" t="s">
        <v>1872</v>
      </c>
      <c r="I52" s="58"/>
    </row>
    <row r="53" spans="1:10" s="11" customFormat="1" ht="38" x14ac:dyDescent="0.3">
      <c r="A53" s="58"/>
      <c r="B53" s="59"/>
      <c r="C53" s="59" t="s">
        <v>495</v>
      </c>
      <c r="D53" s="79" t="s">
        <v>496</v>
      </c>
      <c r="E53" s="59" t="s">
        <v>494</v>
      </c>
      <c r="F53" s="59"/>
      <c r="G53" s="59"/>
      <c r="H53" s="58" t="s">
        <v>1872</v>
      </c>
      <c r="I53" s="58"/>
    </row>
    <row r="54" spans="1:10" s="11" customFormat="1" ht="57" x14ac:dyDescent="0.3">
      <c r="A54" s="58"/>
      <c r="B54" s="59"/>
      <c r="C54" s="59" t="s">
        <v>612</v>
      </c>
      <c r="D54" s="79" t="s">
        <v>611</v>
      </c>
      <c r="E54" s="59" t="s">
        <v>610</v>
      </c>
      <c r="F54" s="59"/>
      <c r="G54" s="59"/>
      <c r="H54" s="58" t="s">
        <v>1872</v>
      </c>
      <c r="I54" s="58"/>
      <c r="J54" s="65"/>
    </row>
    <row r="55" spans="1:10" s="11" customFormat="1" ht="57" x14ac:dyDescent="0.3">
      <c r="A55" s="58">
        <v>10</v>
      </c>
      <c r="B55" s="59" t="s">
        <v>1686</v>
      </c>
      <c r="C55" s="59" t="s">
        <v>1688</v>
      </c>
      <c r="D55" s="79" t="s">
        <v>1687</v>
      </c>
      <c r="E55" s="59" t="s">
        <v>1689</v>
      </c>
      <c r="F55" s="59"/>
      <c r="G55" s="59"/>
      <c r="H55" s="58" t="s">
        <v>1872</v>
      </c>
      <c r="I55" s="58"/>
    </row>
    <row r="56" spans="1:10" x14ac:dyDescent="0.3">
      <c r="G56" s="59"/>
    </row>
    <row r="57" spans="1:10" s="11" customFormat="1" x14ac:dyDescent="0.3">
      <c r="A57" s="58"/>
      <c r="B57" s="59"/>
      <c r="C57" s="59"/>
      <c r="D57" s="59"/>
      <c r="E57" s="59"/>
      <c r="F57" s="59"/>
      <c r="G57" s="10"/>
      <c r="H57" s="58"/>
      <c r="I57" s="58"/>
    </row>
    <row r="58" spans="1:10" s="11" customFormat="1" x14ac:dyDescent="0.3">
      <c r="A58" s="58"/>
      <c r="B58" s="59"/>
      <c r="C58" s="59"/>
      <c r="D58" s="59"/>
      <c r="E58" s="59"/>
      <c r="F58" s="59"/>
      <c r="G58" s="59"/>
      <c r="H58" s="58"/>
      <c r="I58" s="58"/>
    </row>
    <row r="59" spans="1:10" s="11" customFormat="1" x14ac:dyDescent="0.3">
      <c r="A59" s="58"/>
      <c r="B59" s="59"/>
      <c r="C59" s="59"/>
      <c r="D59" s="59"/>
      <c r="E59" s="59"/>
      <c r="F59" s="59"/>
      <c r="G59" s="59"/>
      <c r="H59" s="58"/>
      <c r="I59" s="58"/>
    </row>
    <row r="60" spans="1:10" s="11" customFormat="1" x14ac:dyDescent="0.3">
      <c r="A60" s="58"/>
      <c r="B60" s="59"/>
      <c r="C60" s="59"/>
      <c r="D60" s="59"/>
      <c r="E60" s="59"/>
      <c r="F60" s="59"/>
      <c r="G60" s="59"/>
      <c r="H60" s="58"/>
      <c r="I60" s="58"/>
    </row>
    <row r="61" spans="1:10" s="11" customFormat="1" x14ac:dyDescent="0.3">
      <c r="A61" s="58"/>
      <c r="B61" s="59"/>
      <c r="C61" s="59"/>
      <c r="D61" s="59"/>
      <c r="E61" s="59"/>
      <c r="F61" s="59"/>
      <c r="G61" s="59"/>
      <c r="H61" s="58"/>
      <c r="I61" s="58"/>
    </row>
    <row r="62" spans="1:10" s="11" customFormat="1" x14ac:dyDescent="0.3">
      <c r="A62" s="58"/>
      <c r="B62" s="59"/>
      <c r="C62" s="59"/>
      <c r="D62" s="59"/>
      <c r="E62" s="59"/>
      <c r="F62" s="59"/>
      <c r="G62" s="59"/>
      <c r="H62" s="58"/>
      <c r="I62" s="58"/>
    </row>
    <row r="63" spans="1:10" s="11" customFormat="1" x14ac:dyDescent="0.3">
      <c r="A63" s="58"/>
      <c r="B63" s="59"/>
      <c r="C63" s="59"/>
      <c r="D63" s="59"/>
      <c r="E63" s="59"/>
      <c r="F63" s="59"/>
      <c r="G63" s="59"/>
      <c r="H63" s="58"/>
      <c r="I63" s="58"/>
    </row>
    <row r="64" spans="1:10" s="11" customFormat="1" x14ac:dyDescent="0.3">
      <c r="A64" s="58"/>
      <c r="B64" s="59"/>
      <c r="C64" s="59"/>
      <c r="D64" s="59"/>
      <c r="E64" s="59"/>
      <c r="F64" s="59"/>
      <c r="G64" s="59"/>
      <c r="H64" s="64"/>
      <c r="I64" s="58"/>
    </row>
    <row r="65" spans="1:9" s="11" customFormat="1" x14ac:dyDescent="0.3">
      <c r="A65" s="58"/>
      <c r="B65" s="59"/>
      <c r="C65" s="59"/>
      <c r="D65" s="59"/>
      <c r="E65" s="59"/>
      <c r="F65" s="59"/>
      <c r="G65" s="59"/>
      <c r="H65" s="58"/>
      <c r="I65" s="58"/>
    </row>
    <row r="66" spans="1:9" s="11" customFormat="1" x14ac:dyDescent="0.3">
      <c r="A66" s="58"/>
      <c r="B66" s="59"/>
      <c r="C66" s="59"/>
      <c r="D66" s="59"/>
      <c r="E66" s="59"/>
      <c r="F66" s="59"/>
      <c r="G66" s="59"/>
      <c r="H66" s="58"/>
      <c r="I66" s="58"/>
    </row>
    <row r="67" spans="1:9" s="11" customFormat="1" x14ac:dyDescent="0.3">
      <c r="A67" s="58"/>
      <c r="B67" s="59"/>
      <c r="C67" s="59"/>
      <c r="D67" s="59"/>
      <c r="E67" s="59"/>
      <c r="F67" s="59"/>
      <c r="G67" s="59"/>
      <c r="H67" s="58"/>
      <c r="I67" s="58"/>
    </row>
    <row r="68" spans="1:9" s="55" customFormat="1" x14ac:dyDescent="0.3">
      <c r="A68" s="58"/>
      <c r="B68" s="59"/>
      <c r="C68" s="59"/>
      <c r="D68" s="59"/>
      <c r="E68" s="59"/>
      <c r="F68" s="59"/>
      <c r="G68" s="59"/>
      <c r="H68" s="58"/>
      <c r="I68" s="58"/>
    </row>
    <row r="69" spans="1:9" s="55" customFormat="1" x14ac:dyDescent="0.3">
      <c r="A69" s="58"/>
      <c r="B69" s="59"/>
      <c r="C69" s="59"/>
      <c r="D69" s="59"/>
      <c r="E69" s="59"/>
      <c r="F69" s="59"/>
      <c r="G69" s="59"/>
      <c r="H69" s="58"/>
      <c r="I69" s="58"/>
    </row>
    <row r="70" spans="1:9" s="11" customFormat="1" x14ac:dyDescent="0.3">
      <c r="A70" s="58"/>
      <c r="B70" s="59"/>
      <c r="C70" s="59"/>
      <c r="D70" s="59"/>
      <c r="E70" s="59"/>
      <c r="F70" s="59"/>
      <c r="G70" s="59"/>
      <c r="H70" s="58"/>
      <c r="I70" s="58"/>
    </row>
    <row r="71" spans="1:9" s="11" customFormat="1" x14ac:dyDescent="0.3">
      <c r="A71" s="58"/>
      <c r="B71" s="57"/>
      <c r="C71" s="59"/>
      <c r="D71" s="59"/>
      <c r="E71" s="59"/>
      <c r="F71" s="59"/>
      <c r="G71" s="59"/>
      <c r="H71" s="58"/>
      <c r="I71" s="59"/>
    </row>
    <row r="72" spans="1:9" s="11" customFormat="1" x14ac:dyDescent="0.3">
      <c r="A72" s="58"/>
      <c r="B72" s="57"/>
      <c r="C72" s="59"/>
      <c r="D72" s="59"/>
      <c r="E72" s="59"/>
      <c r="F72" s="59"/>
      <c r="G72" s="59"/>
      <c r="H72" s="58"/>
      <c r="I72" s="59"/>
    </row>
    <row r="73" spans="1:9" s="11" customFormat="1" x14ac:dyDescent="0.3">
      <c r="A73" s="58"/>
      <c r="B73" s="57"/>
      <c r="C73" s="59"/>
      <c r="D73" s="59"/>
      <c r="E73" s="59"/>
      <c r="F73" s="59"/>
      <c r="G73" s="59"/>
      <c r="H73" s="58"/>
      <c r="I73" s="58"/>
    </row>
    <row r="74" spans="1:9" s="11" customFormat="1" x14ac:dyDescent="0.3">
      <c r="A74" s="58"/>
      <c r="B74" s="57"/>
      <c r="C74" s="59"/>
      <c r="D74" s="59"/>
      <c r="E74" s="59"/>
      <c r="F74" s="59"/>
      <c r="G74" s="59"/>
      <c r="H74" s="58"/>
      <c r="I74" s="58"/>
    </row>
    <row r="75" spans="1:9" s="11" customFormat="1" x14ac:dyDescent="0.3">
      <c r="A75" s="58"/>
      <c r="B75" s="57"/>
      <c r="C75" s="59"/>
      <c r="D75" s="59"/>
      <c r="E75" s="59"/>
      <c r="F75" s="59"/>
      <c r="G75" s="59"/>
      <c r="H75" s="64"/>
      <c r="I75" s="58"/>
    </row>
    <row r="76" spans="1:9" s="11" customFormat="1" x14ac:dyDescent="0.3">
      <c r="A76" s="58"/>
      <c r="B76" s="57"/>
      <c r="C76" s="59"/>
      <c r="D76" s="59"/>
      <c r="E76" s="59"/>
      <c r="F76" s="59"/>
      <c r="G76" s="59"/>
      <c r="H76" s="58"/>
      <c r="I76" s="58"/>
    </row>
    <row r="77" spans="1:9" s="11" customFormat="1" x14ac:dyDescent="0.3">
      <c r="A77" s="58"/>
      <c r="B77" s="57"/>
      <c r="C77" s="59"/>
      <c r="D77" s="59"/>
      <c r="E77" s="59"/>
      <c r="F77" s="59"/>
      <c r="G77" s="59"/>
      <c r="H77" s="58"/>
      <c r="I77" s="59"/>
    </row>
    <row r="78" spans="1:9" s="11" customFormat="1" x14ac:dyDescent="0.3">
      <c r="A78" s="58"/>
      <c r="B78" s="57"/>
      <c r="C78" s="59"/>
      <c r="D78" s="59"/>
      <c r="E78" s="59"/>
      <c r="F78" s="59"/>
      <c r="G78" s="59"/>
      <c r="H78" s="64"/>
      <c r="I78" s="58"/>
    </row>
    <row r="79" spans="1:9" s="11" customFormat="1" x14ac:dyDescent="0.3">
      <c r="A79" s="58"/>
      <c r="B79" s="57"/>
      <c r="C79" s="59"/>
      <c r="D79" s="59"/>
      <c r="E79" s="59"/>
      <c r="F79" s="59"/>
      <c r="G79" s="59"/>
      <c r="H79" s="58"/>
      <c r="I79" s="58"/>
    </row>
    <row r="80" spans="1:9" s="11" customFormat="1" x14ac:dyDescent="0.3">
      <c r="A80" s="58"/>
      <c r="B80" s="57"/>
      <c r="C80" s="59"/>
      <c r="D80" s="59"/>
      <c r="E80" s="59"/>
      <c r="F80" s="59"/>
      <c r="G80" s="59"/>
      <c r="H80" s="58"/>
      <c r="I80" s="58"/>
    </row>
    <row r="81" spans="1:9" x14ac:dyDescent="0.3">
      <c r="A81" s="58"/>
      <c r="B81" s="57"/>
      <c r="C81" s="59"/>
      <c r="D81" s="59"/>
      <c r="E81" s="59"/>
      <c r="F81" s="59"/>
      <c r="G81" s="59"/>
      <c r="H81" s="58"/>
      <c r="I81" s="58"/>
    </row>
    <row r="82" spans="1:9" s="11" customFormat="1" x14ac:dyDescent="0.3">
      <c r="A82" s="58"/>
      <c r="B82" s="57"/>
      <c r="C82" s="59"/>
      <c r="D82" s="59"/>
      <c r="E82" s="59"/>
      <c r="F82" s="59"/>
      <c r="G82" s="59"/>
      <c r="H82" s="58"/>
      <c r="I82" s="58"/>
    </row>
    <row r="83" spans="1:9" s="11" customFormat="1" x14ac:dyDescent="0.3">
      <c r="A83" s="58"/>
      <c r="B83" s="57"/>
      <c r="C83" s="59"/>
      <c r="D83" s="59"/>
      <c r="E83" s="59"/>
      <c r="F83" s="59"/>
      <c r="G83" s="59"/>
      <c r="H83" s="58"/>
      <c r="I83" s="58"/>
    </row>
    <row r="84" spans="1:9" s="11" customFormat="1" x14ac:dyDescent="0.3">
      <c r="A84" s="58"/>
      <c r="B84" s="57"/>
      <c r="C84" s="59"/>
      <c r="D84" s="59"/>
      <c r="E84" s="59"/>
      <c r="F84" s="59"/>
      <c r="G84" s="59"/>
      <c r="H84" s="58"/>
      <c r="I84" s="58"/>
    </row>
    <row r="85" spans="1:9" s="11" customFormat="1" x14ac:dyDescent="0.3">
      <c r="A85" s="58"/>
      <c r="B85" s="57"/>
      <c r="C85" s="59"/>
      <c r="D85" s="59"/>
      <c r="E85" s="59"/>
      <c r="F85" s="59"/>
      <c r="G85" s="59"/>
      <c r="H85" s="58"/>
      <c r="I85" s="58"/>
    </row>
    <row r="86" spans="1:9" x14ac:dyDescent="0.3">
      <c r="A86" s="58"/>
      <c r="B86" s="59"/>
      <c r="C86" s="59"/>
      <c r="D86" s="59"/>
      <c r="E86" s="59"/>
      <c r="F86" s="59"/>
      <c r="G86" s="59"/>
      <c r="H86" s="58"/>
      <c r="I86" s="59"/>
    </row>
    <row r="87" spans="1:9" x14ac:dyDescent="0.3">
      <c r="A87" s="58"/>
      <c r="B87" s="59"/>
      <c r="C87" s="59"/>
      <c r="D87" s="59"/>
      <c r="E87" s="59"/>
      <c r="F87" s="59"/>
      <c r="G87" s="59"/>
      <c r="H87" s="58"/>
      <c r="I87" s="59"/>
    </row>
    <row r="88" spans="1:9" x14ac:dyDescent="0.3">
      <c r="A88" s="58"/>
      <c r="B88" s="59"/>
      <c r="C88" s="59"/>
      <c r="D88" s="59"/>
      <c r="E88" s="59"/>
      <c r="F88" s="59"/>
      <c r="G88" s="59"/>
      <c r="H88" s="58"/>
      <c r="I88" s="59"/>
    </row>
    <row r="89" spans="1:9" x14ac:dyDescent="0.3">
      <c r="A89" s="58"/>
      <c r="B89" s="59"/>
      <c r="C89" s="59"/>
      <c r="D89" s="59"/>
      <c r="E89" s="59"/>
      <c r="F89" s="59"/>
      <c r="G89" s="59"/>
      <c r="H89" s="58"/>
      <c r="I89" s="59"/>
    </row>
    <row r="90" spans="1:9" x14ac:dyDescent="0.3">
      <c r="A90" s="58"/>
      <c r="B90" s="59"/>
      <c r="C90" s="59"/>
      <c r="D90" s="59"/>
      <c r="E90" s="59"/>
      <c r="F90" s="59"/>
      <c r="G90" s="59"/>
      <c r="H90" s="58"/>
      <c r="I90" s="59"/>
    </row>
    <row r="91" spans="1:9" x14ac:dyDescent="0.3">
      <c r="A91" s="12"/>
      <c r="B91" s="14"/>
      <c r="C91" s="14"/>
      <c r="D91" s="14"/>
      <c r="E91" s="14"/>
      <c r="F91" s="14"/>
      <c r="G91" s="59"/>
      <c r="H91" s="12"/>
      <c r="I91" s="14"/>
    </row>
    <row r="92" spans="1:9" x14ac:dyDescent="0.3">
      <c r="A92" s="12"/>
      <c r="B92" s="14"/>
      <c r="C92" s="14"/>
      <c r="D92" s="14"/>
      <c r="E92" s="14"/>
      <c r="F92" s="14"/>
      <c r="G92" s="14"/>
      <c r="H92" s="12"/>
      <c r="I92" s="14"/>
    </row>
    <row r="93" spans="1:9" x14ac:dyDescent="0.3">
      <c r="A93" s="12"/>
      <c r="B93" s="14"/>
      <c r="C93" s="14"/>
      <c r="D93" s="14"/>
      <c r="E93" s="14"/>
      <c r="F93" s="14"/>
      <c r="G93" s="14"/>
      <c r="H93" s="12"/>
      <c r="I93" s="14"/>
    </row>
    <row r="94" spans="1:9" x14ac:dyDescent="0.3">
      <c r="A94" s="12"/>
      <c r="B94" s="14"/>
      <c r="C94" s="14"/>
      <c r="D94" s="14"/>
      <c r="E94" s="14"/>
      <c r="F94" s="14"/>
      <c r="G94" s="14"/>
      <c r="H94" s="12"/>
      <c r="I94" s="14"/>
    </row>
    <row r="95" spans="1:9" x14ac:dyDescent="0.3">
      <c r="A95" s="12"/>
      <c r="B95" s="14"/>
      <c r="C95" s="14"/>
      <c r="D95" s="14"/>
      <c r="E95" s="14"/>
      <c r="F95" s="14"/>
      <c r="G95" s="14"/>
      <c r="H95" s="12"/>
      <c r="I95" s="14"/>
    </row>
    <row r="96" spans="1:9" x14ac:dyDescent="0.3">
      <c r="A96" s="12"/>
      <c r="B96" s="14"/>
      <c r="C96" s="14"/>
      <c r="D96" s="14"/>
      <c r="E96" s="14"/>
      <c r="F96" s="14"/>
      <c r="G96" s="14"/>
      <c r="H96" s="12"/>
      <c r="I96" s="14"/>
    </row>
    <row r="97" spans="7:7" x14ac:dyDescent="0.3">
      <c r="G97" s="14"/>
    </row>
  </sheetData>
  <autoFilter ref="A2:I80" xr:uid="{01FE9A52-599A-4BEE-BA36-C356914ACF15}"/>
  <mergeCells count="1">
    <mergeCell ref="A1:I1"/>
  </mergeCells>
  <phoneticPr fontId="1" type="noConversion"/>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DD59EA-129F-4DE6-9CC8-4586E8C72FD4}">
  <dimension ref="A1:Q119"/>
  <sheetViews>
    <sheetView zoomScale="55" zoomScaleNormal="55" workbookViewId="0">
      <pane xSplit="1" ySplit="2" topLeftCell="B12" activePane="bottomRight" state="frozen"/>
      <selection pane="topRight" activeCell="B1" sqref="B1"/>
      <selection pane="bottomLeft" activeCell="A3" sqref="A3"/>
      <selection pane="bottomRight" activeCell="B23" sqref="B23"/>
    </sheetView>
  </sheetViews>
  <sheetFormatPr defaultColWidth="8.25" defaultRowHeight="19" x14ac:dyDescent="0.3"/>
  <cols>
    <col min="1" max="1" width="6.25" style="11" customWidth="1"/>
    <col min="2" max="2" width="22.83203125" style="10" customWidth="1"/>
    <col min="3" max="3" width="21.25" style="10" customWidth="1"/>
    <col min="4" max="4" width="13.83203125" style="10" customWidth="1"/>
    <col min="5" max="5" width="56.25" style="10" customWidth="1"/>
    <col min="6" max="6" width="45.83203125" style="10" customWidth="1"/>
    <col min="7" max="7" width="84.75" style="10" customWidth="1"/>
    <col min="8" max="8" width="14.75" style="11" customWidth="1"/>
    <col min="9" max="9" width="20.83203125" style="10" customWidth="1"/>
    <col min="10" max="10" width="8.25" style="10"/>
    <col min="11" max="11" width="26.83203125" style="10" customWidth="1"/>
    <col min="12" max="12" width="23" style="10" customWidth="1"/>
    <col min="13" max="16384" width="8.25" style="10"/>
  </cols>
  <sheetData>
    <row r="1" spans="1:17" ht="34" x14ac:dyDescent="0.3">
      <c r="A1" s="252" t="s">
        <v>145</v>
      </c>
      <c r="B1" s="252"/>
      <c r="C1" s="252"/>
      <c r="D1" s="252"/>
      <c r="E1" s="252"/>
      <c r="F1" s="252"/>
      <c r="G1" s="252"/>
      <c r="H1" s="252"/>
      <c r="I1" s="252"/>
      <c r="M1" s="11"/>
      <c r="N1" s="11"/>
      <c r="O1" s="11"/>
      <c r="P1" s="11"/>
      <c r="Q1" s="11"/>
    </row>
    <row r="2" spans="1:17" s="11" customFormat="1" ht="40.5" thickBot="1" x14ac:dyDescent="0.35">
      <c r="A2" s="1" t="s">
        <v>49</v>
      </c>
      <c r="B2" s="1" t="s">
        <v>50</v>
      </c>
      <c r="C2" s="1" t="s">
        <v>51</v>
      </c>
      <c r="D2" s="1" t="s">
        <v>416</v>
      </c>
      <c r="E2" s="1" t="s">
        <v>52</v>
      </c>
      <c r="F2" s="1" t="s">
        <v>53</v>
      </c>
      <c r="G2" s="1" t="s">
        <v>54</v>
      </c>
      <c r="H2" s="1" t="s">
        <v>55</v>
      </c>
      <c r="I2" s="1" t="s">
        <v>56</v>
      </c>
    </row>
    <row r="3" spans="1:17" s="11" customFormat="1" ht="19.5" thickBot="1" x14ac:dyDescent="0.5">
      <c r="A3" s="12">
        <v>1</v>
      </c>
      <c r="B3" s="13" t="s">
        <v>130</v>
      </c>
      <c r="C3" s="13"/>
      <c r="D3" s="59" t="s">
        <v>2097</v>
      </c>
      <c r="E3" s="12"/>
      <c r="F3" s="13"/>
      <c r="G3" s="13" t="s">
        <v>208</v>
      </c>
      <c r="H3" s="12"/>
      <c r="I3" s="12"/>
      <c r="K3" s="181" t="s">
        <v>1220</v>
      </c>
      <c r="L3" s="179">
        <f>COUNTA(D3:D155)</f>
        <v>115</v>
      </c>
    </row>
    <row r="4" spans="1:17" s="11" customFormat="1" ht="19.5" thickBot="1" x14ac:dyDescent="0.5">
      <c r="A4" s="12">
        <v>2</v>
      </c>
      <c r="B4" s="13" t="s">
        <v>131</v>
      </c>
      <c r="C4" s="13" t="s">
        <v>212</v>
      </c>
      <c r="D4" s="13"/>
      <c r="E4" s="12"/>
      <c r="F4" s="13"/>
      <c r="G4" s="13"/>
      <c r="H4" s="12"/>
      <c r="I4" s="12"/>
      <c r="K4" s="181" t="s">
        <v>1221</v>
      </c>
      <c r="L4" s="179">
        <f>COUNTIF(H3:H106,"ok")</f>
        <v>25</v>
      </c>
    </row>
    <row r="5" spans="1:17" s="11" customFormat="1" ht="38.5" thickBot="1" x14ac:dyDescent="0.5">
      <c r="A5" s="12"/>
      <c r="B5" s="13"/>
      <c r="C5" s="163" t="s">
        <v>213</v>
      </c>
      <c r="D5" s="59" t="s">
        <v>2097</v>
      </c>
      <c r="E5" s="12"/>
      <c r="F5" s="13"/>
      <c r="G5" s="13" t="s">
        <v>1978</v>
      </c>
      <c r="H5" s="12" t="s">
        <v>1913</v>
      </c>
      <c r="I5" s="13" t="s">
        <v>1978</v>
      </c>
      <c r="K5" s="181" t="s">
        <v>1211</v>
      </c>
      <c r="L5" s="179">
        <f>COUNTIF(H3:H106,"NG")+COUNTIF(H3:H106,"TBD")</f>
        <v>32</v>
      </c>
      <c r="M5" s="65"/>
      <c r="N5" s="65"/>
      <c r="O5" s="65"/>
      <c r="P5" s="65"/>
      <c r="Q5" s="65"/>
    </row>
    <row r="6" spans="1:17" s="11" customFormat="1" ht="38.5" thickBot="1" x14ac:dyDescent="0.5">
      <c r="A6" s="12"/>
      <c r="B6" s="13"/>
      <c r="C6" s="163" t="s">
        <v>214</v>
      </c>
      <c r="D6" s="59" t="s">
        <v>2097</v>
      </c>
      <c r="E6" s="12"/>
      <c r="F6" s="13"/>
      <c r="G6" s="13" t="s">
        <v>1980</v>
      </c>
      <c r="H6" s="12" t="s">
        <v>1913</v>
      </c>
      <c r="I6" s="12" t="s">
        <v>1979</v>
      </c>
      <c r="K6" s="181" t="s">
        <v>1212</v>
      </c>
      <c r="L6" s="179">
        <f>L3-L4-L5-L7</f>
        <v>58</v>
      </c>
    </row>
    <row r="7" spans="1:17" s="11" customFormat="1" ht="19.5" thickBot="1" x14ac:dyDescent="0.5">
      <c r="A7" s="12"/>
      <c r="B7" s="13"/>
      <c r="C7" s="163" t="s">
        <v>215</v>
      </c>
      <c r="D7" s="59" t="s">
        <v>2097</v>
      </c>
      <c r="E7" s="12"/>
      <c r="F7" s="13"/>
      <c r="G7" s="13" t="s">
        <v>1976</v>
      </c>
      <c r="H7" s="12" t="s">
        <v>1913</v>
      </c>
      <c r="I7" s="12"/>
      <c r="K7" s="178" t="s">
        <v>1201</v>
      </c>
      <c r="L7" s="136">
        <f>COUNTIF(H3:H106,"to do")</f>
        <v>0</v>
      </c>
    </row>
    <row r="8" spans="1:17" s="11" customFormat="1" x14ac:dyDescent="0.3">
      <c r="A8" s="12"/>
      <c r="B8" s="13"/>
      <c r="C8" s="163" t="s">
        <v>216</v>
      </c>
      <c r="D8" s="59" t="s">
        <v>2097</v>
      </c>
      <c r="E8" s="12"/>
      <c r="F8" s="13"/>
      <c r="G8" s="13" t="s">
        <v>2353</v>
      </c>
      <c r="H8" s="12" t="s">
        <v>2267</v>
      </c>
      <c r="I8" s="12"/>
    </row>
    <row r="9" spans="1:17" s="11" customFormat="1" x14ac:dyDescent="0.3">
      <c r="A9" s="12"/>
      <c r="B9" s="13"/>
      <c r="C9" s="163" t="s">
        <v>217</v>
      </c>
      <c r="D9" s="59" t="s">
        <v>2097</v>
      </c>
      <c r="E9" s="12"/>
      <c r="F9" s="13"/>
      <c r="G9" s="13" t="s">
        <v>1976</v>
      </c>
      <c r="H9" s="12" t="s">
        <v>2267</v>
      </c>
      <c r="I9" s="12"/>
    </row>
    <row r="10" spans="1:17" s="11" customFormat="1" ht="57" x14ac:dyDescent="0.3">
      <c r="A10" s="12"/>
      <c r="B10" s="13"/>
      <c r="C10" s="163" t="s">
        <v>1977</v>
      </c>
      <c r="D10" s="59" t="s">
        <v>2097</v>
      </c>
      <c r="E10" s="12"/>
      <c r="F10" s="13" t="s">
        <v>1981</v>
      </c>
      <c r="G10" s="13" t="s">
        <v>1982</v>
      </c>
      <c r="H10" s="12" t="s">
        <v>1893</v>
      </c>
      <c r="I10" s="12"/>
    </row>
    <row r="11" spans="1:17" s="11" customFormat="1" ht="57" x14ac:dyDescent="0.3">
      <c r="A11" s="12"/>
      <c r="B11" s="13"/>
      <c r="C11" s="163"/>
      <c r="D11" s="59" t="s">
        <v>2097</v>
      </c>
      <c r="E11" s="12"/>
      <c r="F11" s="13" t="s">
        <v>1984</v>
      </c>
      <c r="G11" s="13" t="s">
        <v>1985</v>
      </c>
      <c r="H11" s="169" t="s">
        <v>1902</v>
      </c>
      <c r="I11" s="12"/>
    </row>
    <row r="12" spans="1:17" s="11" customFormat="1" ht="38" x14ac:dyDescent="0.3">
      <c r="A12" s="12"/>
      <c r="B12" s="13"/>
      <c r="C12" s="163"/>
      <c r="D12" s="59" t="s">
        <v>2097</v>
      </c>
      <c r="E12" s="12"/>
      <c r="F12" s="13" t="s">
        <v>1987</v>
      </c>
      <c r="G12" s="13" t="s">
        <v>1986</v>
      </c>
      <c r="H12" s="172" t="s">
        <v>1910</v>
      </c>
      <c r="I12" s="12"/>
    </row>
    <row r="13" spans="1:17" s="11" customFormat="1" ht="38" x14ac:dyDescent="0.3">
      <c r="A13" s="12"/>
      <c r="B13" s="13"/>
      <c r="C13" s="163" t="s">
        <v>218</v>
      </c>
      <c r="D13" s="59" t="s">
        <v>2097</v>
      </c>
      <c r="E13" s="12"/>
      <c r="F13" s="13" t="s">
        <v>1988</v>
      </c>
      <c r="G13" s="13" t="s">
        <v>1991</v>
      </c>
      <c r="H13" s="169" t="s">
        <v>1902</v>
      </c>
      <c r="I13" s="12"/>
    </row>
    <row r="14" spans="1:17" s="11" customFormat="1" ht="38" x14ac:dyDescent="0.3">
      <c r="A14" s="12"/>
      <c r="B14" s="13"/>
      <c r="C14" s="163" t="s">
        <v>219</v>
      </c>
      <c r="D14" s="59" t="s">
        <v>2097</v>
      </c>
      <c r="E14" s="12"/>
      <c r="F14" s="13" t="s">
        <v>1989</v>
      </c>
      <c r="G14" s="13" t="s">
        <v>1990</v>
      </c>
      <c r="H14" s="169" t="s">
        <v>1902</v>
      </c>
      <c r="I14" s="12"/>
    </row>
    <row r="15" spans="1:17" s="11" customFormat="1" ht="38" x14ac:dyDescent="0.3">
      <c r="A15" s="12"/>
      <c r="B15" s="13"/>
      <c r="C15" s="13" t="s">
        <v>220</v>
      </c>
      <c r="D15" s="59" t="s">
        <v>2097</v>
      </c>
      <c r="E15" s="12"/>
      <c r="F15" s="13" t="s">
        <v>1992</v>
      </c>
      <c r="G15" s="13" t="s">
        <v>1993</v>
      </c>
      <c r="H15" s="12" t="s">
        <v>1893</v>
      </c>
      <c r="I15" s="12"/>
    </row>
    <row r="16" spans="1:17" s="11" customFormat="1" ht="38" x14ac:dyDescent="0.3">
      <c r="A16" s="12"/>
      <c r="B16" s="13"/>
      <c r="C16" s="13" t="s">
        <v>771</v>
      </c>
      <c r="D16" s="79" t="s">
        <v>770</v>
      </c>
      <c r="E16" s="13" t="s">
        <v>769</v>
      </c>
      <c r="F16" s="13"/>
      <c r="G16" s="13"/>
      <c r="H16" s="12"/>
      <c r="I16" s="12"/>
    </row>
    <row r="17" spans="1:9" s="11" customFormat="1" ht="57" x14ac:dyDescent="0.3">
      <c r="A17" s="12">
        <v>3</v>
      </c>
      <c r="B17" s="13" t="s">
        <v>132</v>
      </c>
      <c r="C17" s="13" t="s">
        <v>230</v>
      </c>
      <c r="D17" s="59" t="s">
        <v>2097</v>
      </c>
      <c r="E17" s="12"/>
      <c r="F17" s="13" t="s">
        <v>1957</v>
      </c>
      <c r="G17" s="13" t="s">
        <v>1958</v>
      </c>
      <c r="H17" s="12" t="s">
        <v>1893</v>
      </c>
      <c r="I17" s="12"/>
    </row>
    <row r="18" spans="1:9" s="11" customFormat="1" x14ac:dyDescent="0.3">
      <c r="A18" s="12"/>
      <c r="B18" s="13"/>
      <c r="C18" s="13" t="s">
        <v>231</v>
      </c>
      <c r="D18" s="59" t="s">
        <v>2097</v>
      </c>
      <c r="E18" s="12"/>
      <c r="F18" s="13" t="s">
        <v>1959</v>
      </c>
      <c r="G18" s="13" t="s">
        <v>1960</v>
      </c>
      <c r="H18" s="169" t="s">
        <v>1902</v>
      </c>
      <c r="I18" s="12"/>
    </row>
    <row r="19" spans="1:9" s="65" customFormat="1" ht="38" x14ac:dyDescent="0.3">
      <c r="A19" s="58"/>
      <c r="B19" s="57"/>
      <c r="C19" s="57" t="s">
        <v>709</v>
      </c>
      <c r="D19" s="79" t="s">
        <v>708</v>
      </c>
      <c r="E19" s="57" t="s">
        <v>707</v>
      </c>
      <c r="F19" s="57"/>
      <c r="G19" s="57"/>
      <c r="H19" s="58" t="s">
        <v>1893</v>
      </c>
      <c r="I19" s="58"/>
    </row>
    <row r="20" spans="1:9" s="65" customFormat="1" ht="57" x14ac:dyDescent="0.3">
      <c r="A20" s="58"/>
      <c r="B20" s="59"/>
      <c r="C20" s="59" t="s">
        <v>715</v>
      </c>
      <c r="D20" s="79" t="s">
        <v>714</v>
      </c>
      <c r="E20" s="59" t="s">
        <v>713</v>
      </c>
      <c r="F20" s="59"/>
      <c r="G20" s="59"/>
      <c r="H20" s="58" t="s">
        <v>1913</v>
      </c>
      <c r="I20" s="58"/>
    </row>
    <row r="21" spans="1:9" s="11" customFormat="1" x14ac:dyDescent="0.3">
      <c r="A21" s="12">
        <v>4</v>
      </c>
      <c r="B21" s="13" t="s">
        <v>133</v>
      </c>
      <c r="C21" s="13" t="s">
        <v>209</v>
      </c>
      <c r="D21" s="59" t="s">
        <v>2097</v>
      </c>
      <c r="E21" s="12"/>
      <c r="F21" s="13"/>
      <c r="G21" s="13" t="s">
        <v>1945</v>
      </c>
      <c r="H21" s="172" t="s">
        <v>1910</v>
      </c>
      <c r="I21" s="12"/>
    </row>
    <row r="22" spans="1:9" s="11" customFormat="1" x14ac:dyDescent="0.3">
      <c r="A22" s="12"/>
      <c r="B22" s="13"/>
      <c r="C22" s="13" t="s">
        <v>210</v>
      </c>
      <c r="D22" s="59" t="s">
        <v>2097</v>
      </c>
      <c r="E22" s="12"/>
      <c r="F22" s="13"/>
      <c r="G22" s="13" t="s">
        <v>1946</v>
      </c>
      <c r="H22" s="172" t="s">
        <v>1910</v>
      </c>
      <c r="I22" s="12"/>
    </row>
    <row r="23" spans="1:9" s="11" customFormat="1" ht="95" x14ac:dyDescent="0.3">
      <c r="A23" s="12">
        <v>5</v>
      </c>
      <c r="B23" s="13" t="s">
        <v>134</v>
      </c>
      <c r="C23" s="13" t="s">
        <v>221</v>
      </c>
      <c r="D23" s="59" t="s">
        <v>2097</v>
      </c>
      <c r="E23" s="12"/>
      <c r="F23" s="13" t="s">
        <v>2107</v>
      </c>
      <c r="G23" s="13" t="s">
        <v>2106</v>
      </c>
      <c r="H23" s="169" t="s">
        <v>2101</v>
      </c>
      <c r="I23" s="12"/>
    </row>
    <row r="24" spans="1:9" s="11" customFormat="1" ht="57" x14ac:dyDescent="0.3">
      <c r="A24" s="12"/>
      <c r="B24" s="13"/>
      <c r="C24" s="13" t="s">
        <v>222</v>
      </c>
      <c r="D24" s="59" t="s">
        <v>2097</v>
      </c>
      <c r="E24" s="12"/>
      <c r="F24" s="13" t="s">
        <v>2108</v>
      </c>
      <c r="G24" s="13" t="s">
        <v>2109</v>
      </c>
      <c r="H24" s="12" t="s">
        <v>2102</v>
      </c>
      <c r="I24" s="12"/>
    </row>
    <row r="25" spans="1:9" s="11" customFormat="1" ht="171" x14ac:dyDescent="0.3">
      <c r="A25" s="12"/>
      <c r="B25" s="13"/>
      <c r="C25" s="13" t="s">
        <v>223</v>
      </c>
      <c r="D25" s="59" t="s">
        <v>2097</v>
      </c>
      <c r="E25" s="12"/>
      <c r="F25" s="13" t="s">
        <v>2110</v>
      </c>
      <c r="G25" s="13" t="s">
        <v>2284</v>
      </c>
      <c r="H25" s="272" t="s">
        <v>39</v>
      </c>
      <c r="I25" s="12"/>
    </row>
    <row r="26" spans="1:9" s="11" customFormat="1" x14ac:dyDescent="0.3">
      <c r="A26" s="12">
        <v>6</v>
      </c>
      <c r="B26" s="13" t="s">
        <v>135</v>
      </c>
      <c r="C26" s="13"/>
      <c r="D26" s="59" t="s">
        <v>2097</v>
      </c>
      <c r="E26" s="12"/>
      <c r="F26" s="13" t="s">
        <v>2111</v>
      </c>
      <c r="G26" s="13" t="s">
        <v>2113</v>
      </c>
      <c r="H26" s="169" t="s">
        <v>2101</v>
      </c>
      <c r="I26" s="12"/>
    </row>
    <row r="27" spans="1:9" s="11" customFormat="1" ht="398.5" customHeight="1" x14ac:dyDescent="0.3">
      <c r="A27" s="12"/>
      <c r="B27" s="13"/>
      <c r="C27" s="13"/>
      <c r="D27" s="59" t="s">
        <v>2097</v>
      </c>
      <c r="E27" s="12"/>
      <c r="F27" s="13" t="s">
        <v>2226</v>
      </c>
      <c r="G27" s="198" t="s">
        <v>2225</v>
      </c>
      <c r="H27" s="12" t="s">
        <v>2112</v>
      </c>
      <c r="I27" s="12"/>
    </row>
    <row r="28" spans="1:9" s="11" customFormat="1" ht="38" x14ac:dyDescent="0.3">
      <c r="A28" s="12"/>
      <c r="B28" s="13"/>
      <c r="C28" s="13"/>
      <c r="D28" s="59" t="s">
        <v>2097</v>
      </c>
      <c r="E28" s="12"/>
      <c r="F28" s="13"/>
      <c r="G28" s="13" t="s">
        <v>2114</v>
      </c>
      <c r="H28" s="12" t="s">
        <v>2112</v>
      </c>
      <c r="I28" s="12"/>
    </row>
    <row r="29" spans="1:9" s="11" customFormat="1" x14ac:dyDescent="0.3">
      <c r="A29" s="12"/>
      <c r="B29" s="13"/>
      <c r="C29" s="13"/>
      <c r="D29" s="59" t="s">
        <v>2097</v>
      </c>
      <c r="E29" s="12"/>
      <c r="F29" s="13" t="s">
        <v>2116</v>
      </c>
      <c r="G29" s="13" t="s">
        <v>2117</v>
      </c>
      <c r="H29" s="12" t="s">
        <v>2102</v>
      </c>
      <c r="I29" s="12"/>
    </row>
    <row r="30" spans="1:9" s="11" customFormat="1" x14ac:dyDescent="0.3">
      <c r="A30" s="12"/>
      <c r="B30" s="13"/>
      <c r="C30" s="13"/>
      <c r="D30" s="59" t="s">
        <v>2097</v>
      </c>
      <c r="E30" s="12"/>
      <c r="F30" s="13" t="s">
        <v>2115</v>
      </c>
      <c r="G30" s="13" t="s">
        <v>2120</v>
      </c>
      <c r="H30" s="12" t="s">
        <v>2102</v>
      </c>
      <c r="I30" s="12"/>
    </row>
    <row r="31" spans="1:9" s="11" customFormat="1" x14ac:dyDescent="0.3">
      <c r="A31" s="12"/>
      <c r="B31" s="13"/>
      <c r="C31" s="13"/>
      <c r="D31" s="59" t="s">
        <v>2097</v>
      </c>
      <c r="E31" s="12"/>
      <c r="F31" s="13" t="s">
        <v>2118</v>
      </c>
      <c r="G31" s="13" t="s">
        <v>2119</v>
      </c>
      <c r="H31" s="12" t="s">
        <v>2112</v>
      </c>
      <c r="I31" s="12"/>
    </row>
    <row r="32" spans="1:9" s="11" customFormat="1" ht="38" x14ac:dyDescent="0.3">
      <c r="A32" s="12"/>
      <c r="B32" s="13"/>
      <c r="C32" s="13"/>
      <c r="D32" s="59" t="s">
        <v>2097</v>
      </c>
      <c r="E32" s="12"/>
      <c r="F32" s="13"/>
      <c r="G32" s="13" t="s">
        <v>2121</v>
      </c>
      <c r="H32" s="169" t="s">
        <v>2101</v>
      </c>
      <c r="I32" s="12"/>
    </row>
    <row r="33" spans="1:9" s="11" customFormat="1" ht="266" x14ac:dyDescent="0.3">
      <c r="A33" s="12"/>
      <c r="B33" s="13"/>
      <c r="C33" s="13" t="s">
        <v>676</v>
      </c>
      <c r="D33" s="79" t="s">
        <v>675</v>
      </c>
      <c r="E33" s="13" t="s">
        <v>674</v>
      </c>
      <c r="F33" s="13"/>
      <c r="G33" s="13" t="s">
        <v>2122</v>
      </c>
      <c r="H33" s="172" t="s">
        <v>2112</v>
      </c>
      <c r="I33" s="12"/>
    </row>
    <row r="34" spans="1:9" s="11" customFormat="1" ht="57" x14ac:dyDescent="0.3">
      <c r="A34" s="12"/>
      <c r="B34" s="13"/>
      <c r="C34" s="13" t="s">
        <v>679</v>
      </c>
      <c r="D34" s="79" t="s">
        <v>678</v>
      </c>
      <c r="E34" s="13" t="s">
        <v>677</v>
      </c>
      <c r="F34" s="13"/>
      <c r="G34" s="13" t="s">
        <v>2123</v>
      </c>
      <c r="H34" s="172" t="s">
        <v>2112</v>
      </c>
      <c r="I34" s="12"/>
    </row>
    <row r="35" spans="1:9" s="11" customFormat="1" x14ac:dyDescent="0.3">
      <c r="A35" s="12">
        <v>7</v>
      </c>
      <c r="B35" s="13" t="s">
        <v>136</v>
      </c>
      <c r="C35" s="13" t="s">
        <v>349</v>
      </c>
      <c r="D35" s="59" t="s">
        <v>2097</v>
      </c>
      <c r="E35" s="12"/>
      <c r="F35" s="13"/>
      <c r="G35" s="13"/>
      <c r="H35" s="12"/>
      <c r="I35" s="12"/>
    </row>
    <row r="36" spans="1:9" s="11" customFormat="1" ht="38" x14ac:dyDescent="0.3">
      <c r="A36" s="12"/>
      <c r="B36" s="13"/>
      <c r="C36" s="163" t="s">
        <v>352</v>
      </c>
      <c r="D36" s="59" t="s">
        <v>2097</v>
      </c>
      <c r="E36" s="12"/>
      <c r="F36" s="13" t="s">
        <v>2129</v>
      </c>
      <c r="G36" s="13" t="s">
        <v>2135</v>
      </c>
      <c r="H36" s="12" t="s">
        <v>2102</v>
      </c>
      <c r="I36" s="12"/>
    </row>
    <row r="37" spans="1:9" s="11" customFormat="1" x14ac:dyDescent="0.3">
      <c r="A37" s="12"/>
      <c r="B37" s="13"/>
      <c r="C37" s="163" t="s">
        <v>351</v>
      </c>
      <c r="D37" s="59" t="s">
        <v>2097</v>
      </c>
      <c r="E37" s="12"/>
      <c r="F37" s="13" t="s">
        <v>2132</v>
      </c>
      <c r="G37" s="13" t="s">
        <v>2130</v>
      </c>
      <c r="H37" s="12" t="s">
        <v>2102</v>
      </c>
      <c r="I37" s="12"/>
    </row>
    <row r="38" spans="1:9" s="11" customFormat="1" ht="38" x14ac:dyDescent="0.3">
      <c r="A38" s="12"/>
      <c r="B38" s="13"/>
      <c r="C38" s="163" t="s">
        <v>2131</v>
      </c>
      <c r="D38" s="59" t="s">
        <v>2097</v>
      </c>
      <c r="E38" s="12"/>
      <c r="F38" s="13" t="s">
        <v>2129</v>
      </c>
      <c r="G38" s="13" t="s">
        <v>2136</v>
      </c>
      <c r="H38" s="12" t="s">
        <v>2102</v>
      </c>
      <c r="I38" s="12"/>
    </row>
    <row r="39" spans="1:9" s="11" customFormat="1" ht="38" x14ac:dyDescent="0.3">
      <c r="A39" s="12"/>
      <c r="B39" s="13"/>
      <c r="C39" s="163" t="s">
        <v>353</v>
      </c>
      <c r="D39" s="59" t="s">
        <v>2097</v>
      </c>
      <c r="E39" s="12"/>
      <c r="F39" s="13" t="s">
        <v>2133</v>
      </c>
      <c r="G39" s="13" t="s">
        <v>2134</v>
      </c>
      <c r="H39" s="12" t="s">
        <v>2124</v>
      </c>
      <c r="I39" s="12"/>
    </row>
    <row r="40" spans="1:9" s="11" customFormat="1" x14ac:dyDescent="0.3">
      <c r="A40" s="12"/>
      <c r="B40" s="13"/>
      <c r="C40" s="163" t="s">
        <v>354</v>
      </c>
      <c r="D40" s="59" t="s">
        <v>2097</v>
      </c>
      <c r="E40" s="12"/>
      <c r="F40" s="13"/>
      <c r="G40" s="13" t="s">
        <v>2134</v>
      </c>
      <c r="H40" s="12" t="s">
        <v>2124</v>
      </c>
      <c r="I40" s="12"/>
    </row>
    <row r="41" spans="1:9" s="11" customFormat="1" x14ac:dyDescent="0.3">
      <c r="A41" s="12"/>
      <c r="B41" s="13"/>
      <c r="C41" s="13" t="s">
        <v>90</v>
      </c>
      <c r="D41" s="59" t="s">
        <v>2097</v>
      </c>
      <c r="E41" s="13" t="s">
        <v>93</v>
      </c>
      <c r="F41" s="13" t="s">
        <v>91</v>
      </c>
      <c r="G41" s="13"/>
      <c r="H41" s="12" t="s">
        <v>2124</v>
      </c>
      <c r="I41" s="58"/>
    </row>
    <row r="42" spans="1:9" s="11" customFormat="1" x14ac:dyDescent="0.3">
      <c r="A42" s="12"/>
      <c r="B42" s="13"/>
      <c r="C42" s="13"/>
      <c r="D42" s="59" t="s">
        <v>2097</v>
      </c>
      <c r="E42" s="13"/>
      <c r="F42" s="13" t="s">
        <v>92</v>
      </c>
      <c r="G42" s="13"/>
      <c r="H42" s="12" t="s">
        <v>2124</v>
      </c>
      <c r="I42" s="58"/>
    </row>
    <row r="43" spans="1:9" s="11" customFormat="1" x14ac:dyDescent="0.3">
      <c r="A43" s="12"/>
      <c r="B43" s="13"/>
      <c r="C43" s="13" t="s">
        <v>350</v>
      </c>
      <c r="D43" s="59" t="s">
        <v>2097</v>
      </c>
      <c r="E43" s="12"/>
      <c r="F43" s="13"/>
      <c r="G43" s="13"/>
      <c r="H43" s="12"/>
      <c r="I43" s="12"/>
    </row>
    <row r="44" spans="1:9" s="11" customFormat="1" ht="38" x14ac:dyDescent="0.3">
      <c r="A44" s="12"/>
      <c r="B44" s="13"/>
      <c r="C44" s="163" t="s">
        <v>364</v>
      </c>
      <c r="D44" s="59" t="s">
        <v>2097</v>
      </c>
      <c r="E44" s="12"/>
      <c r="F44" s="13" t="s">
        <v>2129</v>
      </c>
      <c r="G44" s="13" t="s">
        <v>2137</v>
      </c>
      <c r="H44" s="12" t="s">
        <v>2112</v>
      </c>
      <c r="I44" s="12"/>
    </row>
    <row r="45" spans="1:9" s="11" customFormat="1" ht="38" x14ac:dyDescent="0.3">
      <c r="A45" s="12"/>
      <c r="B45" s="13"/>
      <c r="C45" s="163" t="s">
        <v>352</v>
      </c>
      <c r="D45" s="59" t="s">
        <v>2097</v>
      </c>
      <c r="E45" s="12"/>
      <c r="F45" s="13" t="s">
        <v>2129</v>
      </c>
      <c r="G45" s="13" t="s">
        <v>2135</v>
      </c>
      <c r="H45" s="12" t="s">
        <v>2102</v>
      </c>
      <c r="I45" s="12"/>
    </row>
    <row r="46" spans="1:9" s="11" customFormat="1" x14ac:dyDescent="0.3">
      <c r="A46" s="12"/>
      <c r="B46" s="13"/>
      <c r="C46" s="163" t="s">
        <v>351</v>
      </c>
      <c r="D46" s="59" t="s">
        <v>2097</v>
      </c>
      <c r="E46" s="12"/>
      <c r="F46" s="13" t="s">
        <v>2132</v>
      </c>
      <c r="G46" s="13" t="s">
        <v>2130</v>
      </c>
      <c r="H46" s="12" t="s">
        <v>2102</v>
      </c>
      <c r="I46" s="12"/>
    </row>
    <row r="47" spans="1:9" s="11" customFormat="1" x14ac:dyDescent="0.3">
      <c r="A47" s="12"/>
      <c r="B47" s="13"/>
      <c r="C47" s="163" t="s">
        <v>355</v>
      </c>
      <c r="D47" s="59" t="s">
        <v>2097</v>
      </c>
      <c r="E47" s="12"/>
      <c r="F47" s="13"/>
      <c r="G47" s="13"/>
      <c r="H47" s="12"/>
      <c r="I47" s="12"/>
    </row>
    <row r="48" spans="1:9" s="11" customFormat="1" ht="33" x14ac:dyDescent="0.3">
      <c r="A48" s="12"/>
      <c r="B48" s="13"/>
      <c r="C48" s="163" t="s">
        <v>353</v>
      </c>
      <c r="D48" s="59" t="s">
        <v>2097</v>
      </c>
      <c r="E48" s="12"/>
      <c r="F48" s="13"/>
      <c r="G48" s="13" t="s">
        <v>2134</v>
      </c>
      <c r="H48" s="12" t="s">
        <v>2124</v>
      </c>
      <c r="I48" s="12"/>
    </row>
    <row r="49" spans="1:9" s="11" customFormat="1" x14ac:dyDescent="0.3">
      <c r="A49" s="12"/>
      <c r="B49" s="13"/>
      <c r="C49" s="163" t="s">
        <v>354</v>
      </c>
      <c r="D49" s="59" t="s">
        <v>2097</v>
      </c>
      <c r="E49" s="12"/>
      <c r="F49" s="13"/>
      <c r="G49" s="13" t="s">
        <v>2134</v>
      </c>
      <c r="H49" s="12" t="s">
        <v>2124</v>
      </c>
      <c r="I49" s="12"/>
    </row>
    <row r="50" spans="1:9" s="11" customFormat="1" x14ac:dyDescent="0.3">
      <c r="A50" s="12"/>
      <c r="B50" s="13"/>
      <c r="C50" s="13" t="s">
        <v>2203</v>
      </c>
      <c r="D50" s="59" t="s">
        <v>2097</v>
      </c>
      <c r="E50" s="12"/>
      <c r="F50" s="13"/>
      <c r="G50" s="13"/>
      <c r="H50" s="12"/>
      <c r="I50" s="12"/>
    </row>
    <row r="51" spans="1:9" s="11" customFormat="1" ht="38" x14ac:dyDescent="0.3">
      <c r="A51" s="12"/>
      <c r="B51" s="13"/>
      <c r="C51" s="163" t="s">
        <v>356</v>
      </c>
      <c r="D51" s="59" t="s">
        <v>2097</v>
      </c>
      <c r="E51" s="12"/>
      <c r="F51" s="13" t="s">
        <v>2201</v>
      </c>
      <c r="G51" s="13" t="s">
        <v>2202</v>
      </c>
      <c r="H51" s="12" t="s">
        <v>2102</v>
      </c>
      <c r="I51" s="12"/>
    </row>
    <row r="52" spans="1:9" s="11" customFormat="1" x14ac:dyDescent="0.3">
      <c r="A52" s="12"/>
      <c r="B52" s="13"/>
      <c r="C52" s="163" t="s">
        <v>175</v>
      </c>
      <c r="D52" s="59" t="s">
        <v>2097</v>
      </c>
      <c r="E52" s="12"/>
      <c r="F52" s="13" t="s">
        <v>2204</v>
      </c>
      <c r="G52" s="13" t="s">
        <v>2205</v>
      </c>
      <c r="H52" s="172" t="s">
        <v>2260</v>
      </c>
      <c r="I52" s="12"/>
    </row>
    <row r="53" spans="1:9" s="11" customFormat="1" x14ac:dyDescent="0.3">
      <c r="A53" s="12"/>
      <c r="B53" s="13"/>
      <c r="C53" s="163" t="s">
        <v>358</v>
      </c>
      <c r="D53" s="59" t="s">
        <v>2097</v>
      </c>
      <c r="E53" s="12"/>
      <c r="F53" s="13" t="s">
        <v>2206</v>
      </c>
      <c r="G53" s="13" t="s">
        <v>2261</v>
      </c>
      <c r="H53" s="12" t="s">
        <v>2262</v>
      </c>
      <c r="I53" s="12"/>
    </row>
    <row r="54" spans="1:9" s="11" customFormat="1" x14ac:dyDescent="0.3">
      <c r="A54" s="12"/>
      <c r="B54" s="13"/>
      <c r="C54" s="163" t="s">
        <v>345</v>
      </c>
      <c r="D54" s="59" t="s">
        <v>2097</v>
      </c>
      <c r="E54" s="12"/>
      <c r="F54" s="13"/>
      <c r="G54" s="13" t="s">
        <v>2263</v>
      </c>
      <c r="H54" s="169" t="s">
        <v>2266</v>
      </c>
      <c r="I54" s="12"/>
    </row>
    <row r="55" spans="1:9" s="11" customFormat="1" x14ac:dyDescent="0.3">
      <c r="A55" s="12"/>
      <c r="B55" s="13"/>
      <c r="C55" s="163" t="s">
        <v>359</v>
      </c>
      <c r="D55" s="59" t="s">
        <v>2097</v>
      </c>
      <c r="E55" s="12"/>
      <c r="F55" s="13"/>
      <c r="G55" s="13" t="s">
        <v>2264</v>
      </c>
      <c r="H55" s="12" t="s">
        <v>2267</v>
      </c>
      <c r="I55" s="12"/>
    </row>
    <row r="56" spans="1:9" s="11" customFormat="1" x14ac:dyDescent="0.3">
      <c r="A56" s="12"/>
      <c r="B56" s="13"/>
      <c r="C56" s="163" t="s">
        <v>360</v>
      </c>
      <c r="D56" s="59" t="s">
        <v>2097</v>
      </c>
      <c r="E56" s="12"/>
      <c r="F56" s="13"/>
      <c r="G56" s="13" t="s">
        <v>2265</v>
      </c>
      <c r="H56" s="169" t="s">
        <v>2266</v>
      </c>
      <c r="I56" s="12"/>
    </row>
    <row r="57" spans="1:9" s="11" customFormat="1" ht="38" x14ac:dyDescent="0.3">
      <c r="A57" s="12"/>
      <c r="B57" s="13"/>
      <c r="C57" s="13" t="s">
        <v>361</v>
      </c>
      <c r="D57" s="59" t="s">
        <v>2097</v>
      </c>
      <c r="E57" s="12"/>
      <c r="F57" s="13" t="s">
        <v>2269</v>
      </c>
      <c r="G57" s="13" t="s">
        <v>2272</v>
      </c>
      <c r="H57" s="169" t="s">
        <v>2266</v>
      </c>
      <c r="I57" s="12"/>
    </row>
    <row r="58" spans="1:9" s="11" customFormat="1" ht="38" x14ac:dyDescent="0.3">
      <c r="A58" s="12"/>
      <c r="B58" s="13"/>
      <c r="C58" s="13"/>
      <c r="D58" s="59" t="s">
        <v>2097</v>
      </c>
      <c r="E58" s="12"/>
      <c r="F58" s="13" t="s">
        <v>2270</v>
      </c>
      <c r="G58" s="13" t="s">
        <v>2271</v>
      </c>
      <c r="H58" s="169" t="s">
        <v>2266</v>
      </c>
      <c r="I58" s="12"/>
    </row>
    <row r="59" spans="1:9" s="11" customFormat="1" x14ac:dyDescent="0.3">
      <c r="A59" s="12"/>
      <c r="B59" s="13"/>
      <c r="C59" s="13"/>
      <c r="D59" s="59" t="s">
        <v>2097</v>
      </c>
      <c r="E59" s="12"/>
      <c r="F59" s="13"/>
      <c r="G59" s="13"/>
      <c r="H59" s="12"/>
      <c r="I59" s="12"/>
    </row>
    <row r="60" spans="1:9" s="11" customFormat="1" x14ac:dyDescent="0.3">
      <c r="A60" s="12"/>
      <c r="B60" s="13"/>
      <c r="C60" s="13"/>
      <c r="D60" s="59" t="s">
        <v>2097</v>
      </c>
      <c r="E60" s="12"/>
      <c r="F60" s="13"/>
      <c r="G60" s="13"/>
      <c r="H60" s="12"/>
      <c r="I60" s="12"/>
    </row>
    <row r="61" spans="1:9" s="11" customFormat="1" x14ac:dyDescent="0.3">
      <c r="A61" s="12"/>
      <c r="B61" s="13"/>
      <c r="C61" s="13"/>
      <c r="D61" s="59" t="s">
        <v>2097</v>
      </c>
      <c r="E61" s="12"/>
      <c r="F61" s="13"/>
      <c r="G61" s="13"/>
      <c r="H61" s="12"/>
      <c r="I61" s="12"/>
    </row>
    <row r="62" spans="1:9" s="11" customFormat="1" ht="38" x14ac:dyDescent="0.3">
      <c r="A62" s="12"/>
      <c r="B62" s="13"/>
      <c r="C62" s="13" t="s">
        <v>362</v>
      </c>
      <c r="D62" s="59" t="s">
        <v>2097</v>
      </c>
      <c r="E62" s="12"/>
      <c r="F62" s="13"/>
      <c r="G62" s="13" t="s">
        <v>2268</v>
      </c>
      <c r="H62" s="12"/>
      <c r="I62" s="12"/>
    </row>
    <row r="63" spans="1:9" s="11" customFormat="1" ht="38" x14ac:dyDescent="0.3">
      <c r="A63" s="12">
        <v>8</v>
      </c>
      <c r="B63" s="13" t="s">
        <v>137</v>
      </c>
      <c r="C63" s="13" t="s">
        <v>224</v>
      </c>
      <c r="D63" s="59" t="s">
        <v>2097</v>
      </c>
      <c r="E63" s="13"/>
      <c r="F63" s="13"/>
      <c r="G63" s="13" t="s">
        <v>1944</v>
      </c>
      <c r="H63" s="12" t="s">
        <v>1913</v>
      </c>
      <c r="I63" s="14"/>
    </row>
    <row r="64" spans="1:9" s="11" customFormat="1" x14ac:dyDescent="0.3">
      <c r="A64" s="12"/>
      <c r="B64" s="13"/>
      <c r="C64" s="13" t="s">
        <v>225</v>
      </c>
      <c r="D64" s="59" t="s">
        <v>2097</v>
      </c>
      <c r="E64" s="13"/>
      <c r="F64" s="13" t="s">
        <v>1961</v>
      </c>
      <c r="G64" s="13" t="s">
        <v>1962</v>
      </c>
      <c r="H64" s="169" t="s">
        <v>1902</v>
      </c>
      <c r="I64" s="14"/>
    </row>
    <row r="65" spans="1:9" s="11" customFormat="1" x14ac:dyDescent="0.3">
      <c r="A65" s="12"/>
      <c r="B65" s="13"/>
      <c r="C65" s="13" t="s">
        <v>226</v>
      </c>
      <c r="D65" s="59" t="s">
        <v>2097</v>
      </c>
      <c r="E65" s="13"/>
      <c r="F65" s="13"/>
      <c r="G65" s="13"/>
      <c r="H65" s="12" t="s">
        <v>1913</v>
      </c>
      <c r="I65" s="14"/>
    </row>
    <row r="66" spans="1:9" s="11" customFormat="1" x14ac:dyDescent="0.3">
      <c r="A66" s="12"/>
      <c r="B66" s="13"/>
      <c r="C66" s="13" t="s">
        <v>227</v>
      </c>
      <c r="D66" s="59" t="s">
        <v>2097</v>
      </c>
      <c r="E66" s="13"/>
      <c r="F66" s="13"/>
      <c r="G66" s="13"/>
      <c r="H66" s="12" t="s">
        <v>1913</v>
      </c>
      <c r="I66" s="14"/>
    </row>
    <row r="67" spans="1:9" s="11" customFormat="1" x14ac:dyDescent="0.3">
      <c r="A67" s="12"/>
      <c r="B67" s="13"/>
      <c r="C67" s="13" t="s">
        <v>228</v>
      </c>
      <c r="D67" s="59" t="s">
        <v>2097</v>
      </c>
      <c r="E67" s="13"/>
      <c r="F67" s="13"/>
      <c r="G67" s="13"/>
      <c r="H67" s="12" t="s">
        <v>1913</v>
      </c>
      <c r="I67" s="14"/>
    </row>
    <row r="68" spans="1:9" s="11" customFormat="1" x14ac:dyDescent="0.3">
      <c r="A68" s="12"/>
      <c r="B68" s="13"/>
      <c r="C68" s="13" t="s">
        <v>229</v>
      </c>
      <c r="D68" s="59" t="s">
        <v>2097</v>
      </c>
      <c r="E68" s="13"/>
      <c r="F68" s="13"/>
      <c r="G68" s="13"/>
      <c r="H68" s="12" t="s">
        <v>1913</v>
      </c>
      <c r="I68" s="14"/>
    </row>
    <row r="69" spans="1:9" s="11" customFormat="1" ht="57" x14ac:dyDescent="0.3">
      <c r="A69" s="12">
        <v>9</v>
      </c>
      <c r="B69" s="13" t="s">
        <v>96</v>
      </c>
      <c r="C69" s="13" t="s">
        <v>232</v>
      </c>
      <c r="D69" s="59" t="s">
        <v>2097</v>
      </c>
      <c r="E69" s="13"/>
      <c r="F69" s="13" t="s">
        <v>1834</v>
      </c>
      <c r="G69" s="13" t="s">
        <v>1835</v>
      </c>
      <c r="H69" s="172" t="s">
        <v>1836</v>
      </c>
      <c r="I69" s="14" t="s">
        <v>1837</v>
      </c>
    </row>
    <row r="70" spans="1:9" s="11" customFormat="1" x14ac:dyDescent="0.3">
      <c r="A70" s="12"/>
      <c r="B70" s="13"/>
      <c r="C70" s="13" t="s">
        <v>233</v>
      </c>
      <c r="D70" s="59" t="s">
        <v>2097</v>
      </c>
      <c r="E70" s="13"/>
      <c r="F70" s="13" t="s">
        <v>1843</v>
      </c>
      <c r="G70" s="13"/>
      <c r="H70" s="12" t="s">
        <v>2267</v>
      </c>
      <c r="I70" s="14"/>
    </row>
    <row r="71" spans="1:9" s="11" customFormat="1" x14ac:dyDescent="0.3">
      <c r="A71" s="12"/>
      <c r="B71" s="13"/>
      <c r="C71" s="13" t="s">
        <v>1838</v>
      </c>
      <c r="D71" s="59" t="s">
        <v>2097</v>
      </c>
      <c r="E71" s="13"/>
      <c r="F71" s="13" t="s">
        <v>1840</v>
      </c>
      <c r="G71" s="13" t="s">
        <v>1841</v>
      </c>
      <c r="H71" s="12" t="s">
        <v>1842</v>
      </c>
      <c r="I71" s="14"/>
    </row>
    <row r="72" spans="1:9" s="11" customFormat="1" x14ac:dyDescent="0.3">
      <c r="A72" s="12"/>
      <c r="B72" s="13"/>
      <c r="C72" s="13" t="s">
        <v>1839</v>
      </c>
      <c r="D72" s="59" t="s">
        <v>2097</v>
      </c>
      <c r="E72" s="13"/>
      <c r="F72" s="13" t="s">
        <v>1840</v>
      </c>
      <c r="G72" s="13" t="s">
        <v>1841</v>
      </c>
      <c r="H72" s="12" t="s">
        <v>1842</v>
      </c>
      <c r="I72" s="14"/>
    </row>
    <row r="73" spans="1:9" s="11" customFormat="1" ht="95" x14ac:dyDescent="0.3">
      <c r="A73" s="12">
        <v>10</v>
      </c>
      <c r="B73" s="13" t="s">
        <v>139</v>
      </c>
      <c r="C73" s="13" t="s">
        <v>211</v>
      </c>
      <c r="D73" s="59" t="s">
        <v>2097</v>
      </c>
      <c r="E73" s="13"/>
      <c r="F73" s="13" t="s">
        <v>1904</v>
      </c>
      <c r="G73" s="13" t="s">
        <v>1905</v>
      </c>
      <c r="H73" s="12" t="s">
        <v>1893</v>
      </c>
      <c r="I73" s="12"/>
    </row>
    <row r="74" spans="1:9" s="11" customFormat="1" ht="38" x14ac:dyDescent="0.3">
      <c r="A74" s="12">
        <v>11</v>
      </c>
      <c r="B74" s="13" t="s">
        <v>140</v>
      </c>
      <c r="C74" s="13"/>
      <c r="D74" s="59" t="s">
        <v>2097</v>
      </c>
      <c r="E74" s="13"/>
      <c r="F74" s="13" t="s">
        <v>1906</v>
      </c>
      <c r="G74" s="13" t="s">
        <v>1911</v>
      </c>
      <c r="H74" s="172" t="s">
        <v>1910</v>
      </c>
      <c r="I74" s="12"/>
    </row>
    <row r="75" spans="1:9" s="11" customFormat="1" x14ac:dyDescent="0.3">
      <c r="A75" s="12"/>
      <c r="B75" s="13"/>
      <c r="C75" s="13"/>
      <c r="D75" s="59" t="s">
        <v>2097</v>
      </c>
      <c r="E75" s="13"/>
      <c r="F75" s="13"/>
      <c r="G75" s="13"/>
      <c r="H75" s="172"/>
      <c r="I75" s="12"/>
    </row>
    <row r="76" spans="1:9" s="11" customFormat="1" x14ac:dyDescent="0.3">
      <c r="A76" s="12">
        <v>12</v>
      </c>
      <c r="B76" s="13" t="s">
        <v>141</v>
      </c>
      <c r="C76" s="13" t="s">
        <v>234</v>
      </c>
      <c r="D76" s="59" t="s">
        <v>2097</v>
      </c>
      <c r="E76" s="13"/>
      <c r="F76" s="13"/>
      <c r="G76" s="13"/>
      <c r="H76" s="12"/>
      <c r="I76" s="12"/>
    </row>
    <row r="77" spans="1:9" s="11" customFormat="1" ht="33" x14ac:dyDescent="0.3">
      <c r="A77" s="12"/>
      <c r="B77" s="13"/>
      <c r="C77" s="163" t="s">
        <v>235</v>
      </c>
      <c r="D77" s="59" t="s">
        <v>2097</v>
      </c>
      <c r="E77" s="13"/>
      <c r="F77" s="13" t="s">
        <v>2098</v>
      </c>
      <c r="G77" s="13" t="s">
        <v>2099</v>
      </c>
      <c r="H77" s="12" t="s">
        <v>2102</v>
      </c>
      <c r="I77" s="12"/>
    </row>
    <row r="78" spans="1:9" s="11" customFormat="1" ht="38" x14ac:dyDescent="0.3">
      <c r="A78" s="12"/>
      <c r="B78" s="13"/>
      <c r="C78" s="163" t="s">
        <v>236</v>
      </c>
      <c r="D78" s="59" t="s">
        <v>2097</v>
      </c>
      <c r="E78" s="13"/>
      <c r="F78" s="13" t="s">
        <v>2098</v>
      </c>
      <c r="G78" s="13" t="s">
        <v>2100</v>
      </c>
      <c r="H78" s="169" t="s">
        <v>2101</v>
      </c>
      <c r="I78" s="12"/>
    </row>
    <row r="79" spans="1:9" s="11" customFormat="1" ht="33" x14ac:dyDescent="0.3">
      <c r="A79" s="12"/>
      <c r="B79" s="13"/>
      <c r="C79" s="163" t="s">
        <v>237</v>
      </c>
      <c r="D79" s="59" t="s">
        <v>2097</v>
      </c>
      <c r="E79" s="13"/>
      <c r="F79" s="13" t="s">
        <v>2098</v>
      </c>
      <c r="G79" s="13" t="s">
        <v>2103</v>
      </c>
      <c r="H79" s="12" t="s">
        <v>2102</v>
      </c>
      <c r="I79" s="12"/>
    </row>
    <row r="80" spans="1:9" s="11" customFormat="1" x14ac:dyDescent="0.3">
      <c r="A80" s="12"/>
      <c r="B80" s="13"/>
      <c r="C80" s="163"/>
      <c r="D80" s="59"/>
      <c r="E80" s="13"/>
      <c r="F80" s="13"/>
      <c r="G80" s="13"/>
      <c r="H80" s="12"/>
      <c r="I80" s="12"/>
    </row>
    <row r="81" spans="1:9" s="11" customFormat="1" ht="33" x14ac:dyDescent="0.3">
      <c r="A81" s="12"/>
      <c r="B81" s="13"/>
      <c r="C81" s="163" t="s">
        <v>238</v>
      </c>
      <c r="D81" s="59" t="s">
        <v>2097</v>
      </c>
      <c r="E81" s="13"/>
      <c r="F81" s="13" t="s">
        <v>2098</v>
      </c>
      <c r="G81" s="13" t="s">
        <v>2104</v>
      </c>
      <c r="H81" s="12" t="s">
        <v>2102</v>
      </c>
      <c r="I81" s="12"/>
    </row>
    <row r="82" spans="1:9" s="11" customFormat="1" x14ac:dyDescent="0.3">
      <c r="A82" s="12"/>
      <c r="B82" s="13"/>
      <c r="C82" s="13" t="s">
        <v>239</v>
      </c>
      <c r="D82" s="59" t="s">
        <v>2097</v>
      </c>
      <c r="E82" s="13"/>
      <c r="F82" s="13"/>
      <c r="G82" s="13"/>
      <c r="H82" s="12"/>
      <c r="I82" s="12"/>
    </row>
    <row r="83" spans="1:9" s="11" customFormat="1" ht="33" x14ac:dyDescent="0.3">
      <c r="A83" s="12"/>
      <c r="B83" s="13"/>
      <c r="C83" s="163" t="s">
        <v>240</v>
      </c>
      <c r="D83" s="59" t="s">
        <v>2097</v>
      </c>
      <c r="E83" s="13"/>
      <c r="F83" s="13" t="s">
        <v>2098</v>
      </c>
      <c r="G83" s="13" t="s">
        <v>2105</v>
      </c>
      <c r="H83" s="12" t="s">
        <v>2102</v>
      </c>
      <c r="I83" s="12"/>
    </row>
    <row r="84" spans="1:9" s="11" customFormat="1" x14ac:dyDescent="0.3">
      <c r="A84" s="12"/>
      <c r="B84" s="13"/>
      <c r="C84" s="13"/>
      <c r="D84" s="59" t="s">
        <v>2097</v>
      </c>
      <c r="E84" s="13"/>
      <c r="F84" s="13"/>
      <c r="G84" s="13"/>
      <c r="H84" s="12"/>
      <c r="I84" s="12"/>
    </row>
    <row r="85" spans="1:9" s="11" customFormat="1" ht="38" x14ac:dyDescent="0.3">
      <c r="A85" s="12">
        <v>13</v>
      </c>
      <c r="B85" s="13" t="s">
        <v>142</v>
      </c>
      <c r="C85" s="13" t="s">
        <v>241</v>
      </c>
      <c r="D85" s="59" t="s">
        <v>2097</v>
      </c>
      <c r="E85" s="13"/>
      <c r="F85" s="13"/>
      <c r="G85" s="13" t="s">
        <v>2139</v>
      </c>
      <c r="H85" s="12" t="s">
        <v>2102</v>
      </c>
      <c r="I85" s="12"/>
    </row>
    <row r="86" spans="1:9" s="11" customFormat="1" ht="38" x14ac:dyDescent="0.3">
      <c r="A86" s="12"/>
      <c r="B86" s="13"/>
      <c r="C86" s="13" t="s">
        <v>2140</v>
      </c>
      <c r="D86" s="59" t="s">
        <v>2097</v>
      </c>
      <c r="E86" s="13"/>
      <c r="F86" s="13" t="s">
        <v>2142</v>
      </c>
      <c r="G86" s="13" t="s">
        <v>2143</v>
      </c>
      <c r="H86" s="169" t="s">
        <v>2101</v>
      </c>
      <c r="I86" s="12"/>
    </row>
    <row r="87" spans="1:9" s="11" customFormat="1" ht="38" x14ac:dyDescent="0.3">
      <c r="A87" s="12"/>
      <c r="B87" s="13"/>
      <c r="C87" s="13" t="s">
        <v>2141</v>
      </c>
      <c r="D87" s="59" t="s">
        <v>2097</v>
      </c>
      <c r="E87" s="13"/>
      <c r="F87" s="13" t="s">
        <v>2144</v>
      </c>
      <c r="G87" s="13" t="s">
        <v>2145</v>
      </c>
      <c r="H87" s="169" t="s">
        <v>2101</v>
      </c>
      <c r="I87" s="12"/>
    </row>
    <row r="88" spans="1:9" s="11" customFormat="1" ht="38" x14ac:dyDescent="0.3">
      <c r="A88" s="12"/>
      <c r="B88" s="13"/>
      <c r="C88" s="13" t="s">
        <v>243</v>
      </c>
      <c r="D88" s="59" t="s">
        <v>2097</v>
      </c>
      <c r="E88" s="13"/>
      <c r="F88" s="13" t="s">
        <v>2149</v>
      </c>
      <c r="G88" s="13"/>
      <c r="H88" s="12" t="s">
        <v>2148</v>
      </c>
      <c r="I88" s="12"/>
    </row>
    <row r="89" spans="1:9" s="11" customFormat="1" ht="38" x14ac:dyDescent="0.3">
      <c r="A89" s="12"/>
      <c r="B89" s="13"/>
      <c r="C89" s="13" t="s">
        <v>244</v>
      </c>
      <c r="D89" s="59" t="s">
        <v>2097</v>
      </c>
      <c r="E89" s="13"/>
      <c r="F89" s="13" t="s">
        <v>2146</v>
      </c>
      <c r="G89" s="13" t="s">
        <v>2147</v>
      </c>
      <c r="H89" s="12" t="s">
        <v>2102</v>
      </c>
      <c r="I89" s="12"/>
    </row>
    <row r="90" spans="1:9" s="11" customFormat="1" ht="38" x14ac:dyDescent="0.3">
      <c r="A90" s="12"/>
      <c r="B90" s="13"/>
      <c r="C90" s="13" t="s">
        <v>245</v>
      </c>
      <c r="D90" s="59" t="s">
        <v>2097</v>
      </c>
      <c r="E90" s="13"/>
      <c r="F90" s="13" t="s">
        <v>415</v>
      </c>
      <c r="G90" s="13" t="s">
        <v>2151</v>
      </c>
      <c r="H90" s="169" t="s">
        <v>2101</v>
      </c>
      <c r="I90" s="12"/>
    </row>
    <row r="91" spans="1:9" s="11" customFormat="1" ht="57" x14ac:dyDescent="0.3">
      <c r="A91" s="12"/>
      <c r="B91" s="13"/>
      <c r="C91" s="13"/>
      <c r="D91" s="59" t="s">
        <v>2097</v>
      </c>
      <c r="E91" s="13"/>
      <c r="F91" s="13" t="s">
        <v>413</v>
      </c>
      <c r="G91" s="13" t="s">
        <v>2150</v>
      </c>
      <c r="H91" s="12" t="s">
        <v>2102</v>
      </c>
      <c r="I91" s="12"/>
    </row>
    <row r="92" spans="1:9" s="11" customFormat="1" ht="38" x14ac:dyDescent="0.3">
      <c r="A92" s="12"/>
      <c r="B92" s="13"/>
      <c r="C92" s="13"/>
      <c r="D92" s="59" t="s">
        <v>2097</v>
      </c>
      <c r="E92" s="13"/>
      <c r="F92" s="13" t="s">
        <v>414</v>
      </c>
      <c r="G92" s="13" t="s">
        <v>2232</v>
      </c>
      <c r="H92" s="12" t="s">
        <v>2124</v>
      </c>
      <c r="I92" s="12"/>
    </row>
    <row r="93" spans="1:9" s="11" customFormat="1" ht="142.5" customHeight="1" x14ac:dyDescent="0.3">
      <c r="A93" s="12"/>
      <c r="B93" s="13"/>
      <c r="C93" s="13" t="s">
        <v>246</v>
      </c>
      <c r="D93" s="59" t="s">
        <v>2097</v>
      </c>
      <c r="E93" s="13"/>
      <c r="F93" s="13"/>
      <c r="G93" s="198" t="s">
        <v>2231</v>
      </c>
      <c r="H93" s="169" t="s">
        <v>2101</v>
      </c>
      <c r="I93" s="12"/>
    </row>
    <row r="94" spans="1:9" s="11" customFormat="1" x14ac:dyDescent="0.3">
      <c r="A94" s="12"/>
      <c r="B94" s="13"/>
      <c r="C94" s="13" t="s">
        <v>247</v>
      </c>
      <c r="D94" s="59" t="s">
        <v>2097</v>
      </c>
      <c r="E94" s="13"/>
      <c r="F94" s="13" t="s">
        <v>2222</v>
      </c>
      <c r="G94" s="13" t="s">
        <v>2223</v>
      </c>
      <c r="H94" s="12" t="s">
        <v>2102</v>
      </c>
      <c r="I94" s="12"/>
    </row>
    <row r="95" spans="1:9" s="11" customFormat="1" x14ac:dyDescent="0.3">
      <c r="A95" s="12">
        <v>14</v>
      </c>
      <c r="B95" s="13" t="s">
        <v>143</v>
      </c>
      <c r="C95" s="13"/>
      <c r="D95" s="59" t="s">
        <v>2097</v>
      </c>
      <c r="E95" s="13"/>
      <c r="F95" s="13"/>
      <c r="G95" s="13"/>
      <c r="H95" s="12"/>
      <c r="I95" s="12"/>
    </row>
    <row r="96" spans="1:9" s="11" customFormat="1" ht="38" x14ac:dyDescent="0.3">
      <c r="A96" s="12">
        <v>15</v>
      </c>
      <c r="B96" s="13" t="s">
        <v>144</v>
      </c>
      <c r="C96" s="13"/>
      <c r="D96" s="59" t="s">
        <v>2097</v>
      </c>
      <c r="E96" s="13"/>
      <c r="F96" s="13" t="s">
        <v>2127</v>
      </c>
      <c r="G96" s="13" t="s">
        <v>2128</v>
      </c>
      <c r="H96" s="169" t="s">
        <v>2101</v>
      </c>
      <c r="I96" s="14"/>
    </row>
    <row r="97" spans="1:9" s="11" customFormat="1" ht="38" x14ac:dyDescent="0.3">
      <c r="A97" s="12">
        <v>16</v>
      </c>
      <c r="B97" s="13" t="s">
        <v>110</v>
      </c>
      <c r="C97" s="13"/>
      <c r="D97" s="59" t="s">
        <v>2097</v>
      </c>
      <c r="E97" s="13"/>
      <c r="F97" s="13" t="s">
        <v>2216</v>
      </c>
      <c r="G97" s="59" t="s">
        <v>2220</v>
      </c>
      <c r="H97" s="200" t="s">
        <v>1232</v>
      </c>
      <c r="I97" s="14"/>
    </row>
    <row r="98" spans="1:9" s="11" customFormat="1" ht="38" x14ac:dyDescent="0.3">
      <c r="A98" s="12">
        <v>17</v>
      </c>
      <c r="B98" s="13" t="s">
        <v>111</v>
      </c>
      <c r="C98" s="13"/>
      <c r="D98" s="59" t="s">
        <v>2097</v>
      </c>
      <c r="E98" s="13"/>
      <c r="F98" s="13" t="s">
        <v>1971</v>
      </c>
      <c r="G98" s="13" t="s">
        <v>1973</v>
      </c>
      <c r="H98" s="12" t="s">
        <v>1965</v>
      </c>
      <c r="I98" s="12"/>
    </row>
    <row r="99" spans="1:9" ht="38" x14ac:dyDescent="0.3">
      <c r="A99" s="12">
        <v>18</v>
      </c>
      <c r="B99" s="13" t="s">
        <v>112</v>
      </c>
      <c r="C99" s="13"/>
      <c r="D99" s="59" t="s">
        <v>2097</v>
      </c>
      <c r="E99" s="13"/>
      <c r="F99" s="13" t="s">
        <v>1972</v>
      </c>
      <c r="G99" s="13" t="s">
        <v>1974</v>
      </c>
      <c r="H99" s="12" t="s">
        <v>1965</v>
      </c>
      <c r="I99" s="12"/>
    </row>
    <row r="100" spans="1:9" s="11" customFormat="1" ht="152" x14ac:dyDescent="0.3">
      <c r="A100" s="12">
        <v>19</v>
      </c>
      <c r="B100" s="13" t="s">
        <v>472</v>
      </c>
      <c r="C100" s="13" t="s">
        <v>484</v>
      </c>
      <c r="D100" s="79" t="s">
        <v>483</v>
      </c>
      <c r="E100" s="13" t="s">
        <v>482</v>
      </c>
      <c r="F100" s="13"/>
      <c r="G100" s="13" t="s">
        <v>2125</v>
      </c>
      <c r="H100" s="12" t="s">
        <v>2124</v>
      </c>
      <c r="I100" s="12"/>
    </row>
    <row r="101" spans="1:9" s="11" customFormat="1" ht="95" x14ac:dyDescent="0.3">
      <c r="A101" s="12"/>
      <c r="B101" s="13"/>
      <c r="C101" s="13" t="s">
        <v>490</v>
      </c>
      <c r="D101" s="79" t="s">
        <v>489</v>
      </c>
      <c r="E101" s="13" t="s">
        <v>488</v>
      </c>
      <c r="F101" s="13"/>
      <c r="G101" s="13"/>
      <c r="H101" s="12" t="s">
        <v>2124</v>
      </c>
      <c r="I101" s="12"/>
    </row>
    <row r="102" spans="1:9" s="11" customFormat="1" ht="133" x14ac:dyDescent="0.3">
      <c r="A102" s="12"/>
      <c r="B102" s="13"/>
      <c r="C102" s="13" t="s">
        <v>688</v>
      </c>
      <c r="D102" s="79" t="s">
        <v>687</v>
      </c>
      <c r="E102" s="13" t="s">
        <v>686</v>
      </c>
      <c r="F102" s="13"/>
      <c r="G102" s="13"/>
      <c r="H102" s="12" t="s">
        <v>2124</v>
      </c>
      <c r="I102" s="12"/>
    </row>
    <row r="103" spans="1:9" s="11" customFormat="1" ht="95" x14ac:dyDescent="0.3">
      <c r="A103" s="12"/>
      <c r="B103" s="13"/>
      <c r="C103" s="13" t="s">
        <v>780</v>
      </c>
      <c r="D103" s="79" t="s">
        <v>779</v>
      </c>
      <c r="E103" s="13" t="s">
        <v>778</v>
      </c>
      <c r="F103" s="13"/>
      <c r="G103" s="13"/>
      <c r="H103" s="12" t="s">
        <v>2124</v>
      </c>
      <c r="I103" s="12"/>
    </row>
    <row r="104" spans="1:9" s="11" customFormat="1" ht="76" x14ac:dyDescent="0.3">
      <c r="A104" s="12"/>
      <c r="B104" s="13"/>
      <c r="C104" s="13" t="s">
        <v>592</v>
      </c>
      <c r="D104" s="79" t="s">
        <v>591</v>
      </c>
      <c r="E104" s="13" t="s">
        <v>590</v>
      </c>
      <c r="F104" s="13"/>
      <c r="G104" s="13"/>
      <c r="H104" s="12" t="s">
        <v>2124</v>
      </c>
      <c r="I104" s="12"/>
    </row>
    <row r="105" spans="1:9" s="11" customFormat="1" ht="76" x14ac:dyDescent="0.3">
      <c r="A105" s="12"/>
      <c r="B105" s="57"/>
      <c r="C105" s="13" t="s">
        <v>671</v>
      </c>
      <c r="D105" s="77" t="s">
        <v>670</v>
      </c>
      <c r="E105" s="13" t="s">
        <v>669</v>
      </c>
      <c r="F105" s="60"/>
      <c r="G105" s="61"/>
      <c r="H105" s="58" t="s">
        <v>2124</v>
      </c>
    </row>
    <row r="106" spans="1:9" s="11" customFormat="1" ht="95" x14ac:dyDescent="0.3">
      <c r="A106" s="12"/>
      <c r="B106" s="13"/>
      <c r="C106" s="13" t="s">
        <v>756</v>
      </c>
      <c r="D106" s="79" t="s">
        <v>755</v>
      </c>
      <c r="E106" s="13" t="s">
        <v>754</v>
      </c>
      <c r="F106" s="13"/>
      <c r="G106" s="13"/>
      <c r="H106" s="12" t="s">
        <v>2124</v>
      </c>
      <c r="I106" s="12"/>
    </row>
    <row r="107" spans="1:9" s="11" customFormat="1" ht="152" x14ac:dyDescent="0.3">
      <c r="A107" s="12"/>
      <c r="B107" s="13"/>
      <c r="C107" s="13" t="s">
        <v>1157</v>
      </c>
      <c r="D107" s="79" t="s">
        <v>1156</v>
      </c>
      <c r="E107" s="13" t="s">
        <v>1155</v>
      </c>
      <c r="F107" s="13"/>
      <c r="G107" s="13"/>
      <c r="H107" s="12" t="s">
        <v>2124</v>
      </c>
      <c r="I107" s="12"/>
    </row>
    <row r="108" spans="1:9" s="11" customFormat="1" ht="76" x14ac:dyDescent="0.3">
      <c r="A108" s="12"/>
      <c r="B108" s="13"/>
      <c r="C108" s="13" t="s">
        <v>490</v>
      </c>
      <c r="D108" s="79" t="s">
        <v>492</v>
      </c>
      <c r="E108" s="13" t="s">
        <v>491</v>
      </c>
      <c r="F108" s="13"/>
      <c r="G108" s="13"/>
      <c r="H108" s="12" t="s">
        <v>2124</v>
      </c>
      <c r="I108" s="12"/>
    </row>
    <row r="109" spans="1:9" s="11" customFormat="1" ht="76" x14ac:dyDescent="0.3">
      <c r="A109" s="12"/>
      <c r="B109" s="13"/>
      <c r="C109" s="13" t="s">
        <v>594</v>
      </c>
      <c r="D109" s="79" t="s">
        <v>1158</v>
      </c>
      <c r="E109" s="13" t="s">
        <v>593</v>
      </c>
      <c r="F109" s="13"/>
      <c r="G109" s="13"/>
      <c r="H109" s="12" t="s">
        <v>2124</v>
      </c>
      <c r="I109" s="12"/>
    </row>
    <row r="110" spans="1:9" s="11" customFormat="1" ht="57" x14ac:dyDescent="0.3">
      <c r="A110" s="12"/>
      <c r="B110" s="13"/>
      <c r="C110" s="13" t="s">
        <v>475</v>
      </c>
      <c r="D110" s="77" t="s">
        <v>473</v>
      </c>
      <c r="E110" s="13" t="s">
        <v>474</v>
      </c>
      <c r="F110" s="13"/>
      <c r="G110" s="13"/>
      <c r="H110" s="12" t="s">
        <v>2124</v>
      </c>
      <c r="I110" s="12"/>
    </row>
    <row r="111" spans="1:9" s="11" customFormat="1" ht="228" x14ac:dyDescent="0.3">
      <c r="A111" s="12">
        <v>20</v>
      </c>
      <c r="B111" s="13" t="s">
        <v>1671</v>
      </c>
      <c r="C111" s="13" t="s">
        <v>1673</v>
      </c>
      <c r="D111" s="79" t="s">
        <v>1672</v>
      </c>
      <c r="E111" s="13" t="s">
        <v>1674</v>
      </c>
      <c r="F111" s="13"/>
      <c r="G111" s="13" t="s">
        <v>2126</v>
      </c>
      <c r="H111" s="172" t="s">
        <v>2112</v>
      </c>
      <c r="I111" s="12"/>
    </row>
    <row r="112" spans="1:9" s="11" customFormat="1" x14ac:dyDescent="0.3">
      <c r="A112" s="12">
        <v>14</v>
      </c>
      <c r="B112" s="13" t="s">
        <v>143</v>
      </c>
      <c r="C112" s="13" t="s">
        <v>2153</v>
      </c>
      <c r="D112" s="59" t="s">
        <v>2097</v>
      </c>
      <c r="E112" s="13"/>
      <c r="F112" s="13" t="s">
        <v>2160</v>
      </c>
      <c r="G112" s="13" t="s">
        <v>2161</v>
      </c>
      <c r="H112" s="12" t="s">
        <v>2102</v>
      </c>
      <c r="I112" s="12"/>
    </row>
    <row r="113" spans="1:9" ht="38" x14ac:dyDescent="0.3">
      <c r="A113" s="12"/>
      <c r="B113" s="14"/>
      <c r="C113" s="14" t="s">
        <v>2154</v>
      </c>
      <c r="D113" s="59" t="s">
        <v>2097</v>
      </c>
      <c r="E113" s="14"/>
      <c r="F113" s="14" t="s">
        <v>2162</v>
      </c>
      <c r="G113" s="14" t="s">
        <v>2163</v>
      </c>
      <c r="H113" s="169" t="s">
        <v>2101</v>
      </c>
      <c r="I113" s="14"/>
    </row>
    <row r="114" spans="1:9" ht="57" x14ac:dyDescent="0.3">
      <c r="A114" s="12"/>
      <c r="B114" s="14"/>
      <c r="C114" s="14" t="s">
        <v>2152</v>
      </c>
      <c r="D114" s="59" t="s">
        <v>2097</v>
      </c>
      <c r="E114" s="14"/>
      <c r="F114" s="14" t="s">
        <v>2162</v>
      </c>
      <c r="G114" s="14" t="s">
        <v>2165</v>
      </c>
      <c r="H114" s="169" t="s">
        <v>2101</v>
      </c>
      <c r="I114" s="14"/>
    </row>
    <row r="115" spans="1:9" x14ac:dyDescent="0.3">
      <c r="A115" s="12"/>
      <c r="B115" s="14"/>
      <c r="C115" s="14" t="s">
        <v>2155</v>
      </c>
      <c r="D115" s="59" t="s">
        <v>2097</v>
      </c>
      <c r="E115" s="14"/>
      <c r="F115" s="14"/>
      <c r="G115" s="14" t="s">
        <v>2164</v>
      </c>
      <c r="H115" s="169" t="s">
        <v>2101</v>
      </c>
      <c r="I115" s="14"/>
    </row>
    <row r="116" spans="1:9" x14ac:dyDescent="0.3">
      <c r="A116" s="12"/>
      <c r="B116" s="14"/>
      <c r="C116" s="14" t="s">
        <v>2156</v>
      </c>
      <c r="D116" s="59" t="s">
        <v>2097</v>
      </c>
      <c r="E116" s="14"/>
      <c r="F116" s="14" t="s">
        <v>2166</v>
      </c>
      <c r="G116" s="14" t="s">
        <v>2167</v>
      </c>
      <c r="H116" s="12" t="s">
        <v>2102</v>
      </c>
      <c r="I116" s="14"/>
    </row>
    <row r="117" spans="1:9" ht="57" x14ac:dyDescent="0.3">
      <c r="A117" s="12"/>
      <c r="B117" s="14"/>
      <c r="C117" s="14" t="s">
        <v>2157</v>
      </c>
      <c r="D117" s="59" t="s">
        <v>2097</v>
      </c>
      <c r="E117" s="14"/>
      <c r="F117" s="14" t="s">
        <v>2168</v>
      </c>
      <c r="G117" s="14" t="s">
        <v>2169</v>
      </c>
      <c r="H117" s="12"/>
      <c r="I117" s="14"/>
    </row>
    <row r="118" spans="1:9" ht="140" customHeight="1" x14ac:dyDescent="0.3">
      <c r="A118" s="12"/>
      <c r="B118" s="14"/>
      <c r="C118" s="14" t="s">
        <v>2158</v>
      </c>
      <c r="D118" s="59" t="s">
        <v>2097</v>
      </c>
      <c r="E118" s="14"/>
      <c r="F118" s="14" t="s">
        <v>2170</v>
      </c>
      <c r="G118" s="199" t="s">
        <v>2171</v>
      </c>
      <c r="H118" s="169" t="s">
        <v>2101</v>
      </c>
      <c r="I118" s="14"/>
    </row>
    <row r="119" spans="1:9" ht="152" x14ac:dyDescent="0.3">
      <c r="A119" s="12"/>
      <c r="B119" s="14"/>
      <c r="C119" s="14" t="s">
        <v>2159</v>
      </c>
      <c r="D119" s="59" t="s">
        <v>2097</v>
      </c>
      <c r="E119" s="14"/>
      <c r="F119" s="14" t="s">
        <v>2172</v>
      </c>
      <c r="G119" s="14" t="s">
        <v>2173</v>
      </c>
      <c r="H119" s="169" t="s">
        <v>2101</v>
      </c>
      <c r="I119" s="14"/>
    </row>
  </sheetData>
  <autoFilter ref="A2:I2" xr:uid="{D78CF254-7FA8-4F54-8956-A4EAD9B56616}"/>
  <mergeCells count="1">
    <mergeCell ref="A1:I1"/>
  </mergeCells>
  <phoneticPr fontId="1" type="noConversion"/>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68F76-D4A1-4BEF-8D0F-AE65A1CAD74C}">
  <dimension ref="A1:R62"/>
  <sheetViews>
    <sheetView zoomScale="55" zoomScaleNormal="55" workbookViewId="0">
      <selection activeCell="E6" sqref="E6"/>
    </sheetView>
  </sheetViews>
  <sheetFormatPr defaultColWidth="8.25" defaultRowHeight="19" x14ac:dyDescent="0.3"/>
  <cols>
    <col min="1" max="1" width="6.25" style="11" customWidth="1"/>
    <col min="2" max="3" width="22.83203125" style="10" customWidth="1"/>
    <col min="4" max="4" width="13.58203125" style="10" bestFit="1" customWidth="1"/>
    <col min="5" max="5" width="34.08203125" style="10" customWidth="1"/>
    <col min="6" max="6" width="46.83203125" style="10" customWidth="1"/>
    <col min="7" max="7" width="106.58203125" style="10" customWidth="1"/>
    <col min="8" max="8" width="16.58203125" style="11" customWidth="1"/>
    <col min="9" max="9" width="20.83203125" style="10" customWidth="1"/>
    <col min="10" max="11" width="8.25" style="10"/>
    <col min="12" max="12" width="23" style="10" customWidth="1"/>
    <col min="13" max="13" width="21.25" style="10" customWidth="1"/>
    <col min="14" max="16384" width="8.25" style="10"/>
  </cols>
  <sheetData>
    <row r="1" spans="1:18" ht="30" customHeight="1" x14ac:dyDescent="0.3">
      <c r="A1" s="252" t="s">
        <v>205</v>
      </c>
      <c r="B1" s="252"/>
      <c r="C1" s="252"/>
      <c r="D1" s="252"/>
      <c r="E1" s="252"/>
      <c r="F1" s="252"/>
      <c r="G1" s="252"/>
      <c r="H1" s="252"/>
      <c r="I1" s="252"/>
      <c r="N1" s="11"/>
      <c r="O1" s="11"/>
      <c r="P1" s="11"/>
      <c r="Q1" s="11"/>
      <c r="R1" s="11"/>
    </row>
    <row r="2" spans="1:18" s="11" customFormat="1" ht="40.5" thickBot="1" x14ac:dyDescent="0.35">
      <c r="A2" s="1" t="s">
        <v>49</v>
      </c>
      <c r="B2" s="1" t="s">
        <v>50</v>
      </c>
      <c r="C2" s="1" t="s">
        <v>51</v>
      </c>
      <c r="D2" s="1" t="s">
        <v>416</v>
      </c>
      <c r="E2" s="1" t="s">
        <v>52</v>
      </c>
      <c r="F2" s="1" t="s">
        <v>53</v>
      </c>
      <c r="G2" s="1" t="s">
        <v>54</v>
      </c>
      <c r="H2" s="1" t="s">
        <v>55</v>
      </c>
      <c r="I2" s="1" t="s">
        <v>56</v>
      </c>
    </row>
    <row r="3" spans="1:18" s="11" customFormat="1" ht="38.5" thickBot="1" x14ac:dyDescent="0.5">
      <c r="A3" s="12">
        <v>1</v>
      </c>
      <c r="B3" s="13" t="s">
        <v>146</v>
      </c>
      <c r="C3" s="13" t="s">
        <v>212</v>
      </c>
      <c r="D3" s="13" t="s">
        <v>2097</v>
      </c>
      <c r="E3" s="12" t="s">
        <v>1234</v>
      </c>
      <c r="F3" s="13" t="s">
        <v>1963</v>
      </c>
      <c r="G3" s="13" t="s">
        <v>1964</v>
      </c>
      <c r="H3" s="12" t="s">
        <v>1965</v>
      </c>
      <c r="I3" s="12"/>
      <c r="L3" s="181" t="s">
        <v>1220</v>
      </c>
      <c r="M3" s="179">
        <f>COUNTA(E3:E148)</f>
        <v>5</v>
      </c>
    </row>
    <row r="4" spans="1:18" s="11" customFormat="1" ht="19.5" thickBot="1" x14ac:dyDescent="0.5">
      <c r="A4" s="12">
        <v>2</v>
      </c>
      <c r="B4" s="13" t="s">
        <v>111</v>
      </c>
      <c r="C4" s="13"/>
      <c r="D4" s="13" t="s">
        <v>2097</v>
      </c>
      <c r="E4" s="12" t="s">
        <v>1234</v>
      </c>
      <c r="F4" s="13" t="s">
        <v>1971</v>
      </c>
      <c r="G4" s="13" t="s">
        <v>1973</v>
      </c>
      <c r="H4" s="12" t="s">
        <v>1965</v>
      </c>
      <c r="I4" s="12"/>
      <c r="L4" s="181" t="s">
        <v>1221</v>
      </c>
      <c r="M4" s="179">
        <f>COUNTIF(I3:I99,"ok")</f>
        <v>0</v>
      </c>
      <c r="N4" s="10"/>
      <c r="O4" s="10"/>
      <c r="P4" s="10"/>
      <c r="Q4" s="10"/>
      <c r="R4" s="10"/>
    </row>
    <row r="5" spans="1:18" s="11" customFormat="1" ht="38.5" thickBot="1" x14ac:dyDescent="0.5">
      <c r="A5" s="12">
        <v>3</v>
      </c>
      <c r="B5" s="13" t="s">
        <v>112</v>
      </c>
      <c r="C5" s="13"/>
      <c r="D5" s="13" t="s">
        <v>2097</v>
      </c>
      <c r="E5" s="12" t="s">
        <v>1234</v>
      </c>
      <c r="F5" s="13" t="s">
        <v>1972</v>
      </c>
      <c r="G5" s="13" t="s">
        <v>1974</v>
      </c>
      <c r="H5" s="12" t="s">
        <v>1965</v>
      </c>
      <c r="I5" s="12"/>
      <c r="L5" s="181" t="s">
        <v>1211</v>
      </c>
      <c r="M5" s="179">
        <f>COUNTIF(I3:I99,"NG")+COUNTIF(I3:I99,"TBD")</f>
        <v>0</v>
      </c>
    </row>
    <row r="6" spans="1:18" s="11" customFormat="1" ht="152.5" thickBot="1" x14ac:dyDescent="0.5">
      <c r="A6" s="12">
        <v>4</v>
      </c>
      <c r="B6" s="13" t="s">
        <v>1443</v>
      </c>
      <c r="C6" s="13" t="s">
        <v>1445</v>
      </c>
      <c r="D6" s="77" t="s">
        <v>1447</v>
      </c>
      <c r="E6" s="13" t="s">
        <v>1446</v>
      </c>
      <c r="F6" s="13"/>
      <c r="G6" s="13"/>
      <c r="H6" s="12"/>
      <c r="I6" s="12"/>
      <c r="L6" s="181" t="s">
        <v>1212</v>
      </c>
      <c r="M6" s="179">
        <f>M3-M4-M5-M7</f>
        <v>5</v>
      </c>
    </row>
    <row r="7" spans="1:18" s="11" customFormat="1" ht="133.5" thickBot="1" x14ac:dyDescent="0.5">
      <c r="A7" s="12"/>
      <c r="B7" s="13"/>
      <c r="C7" s="13" t="s">
        <v>1455</v>
      </c>
      <c r="D7" s="77" t="s">
        <v>1454</v>
      </c>
      <c r="E7" s="13" t="s">
        <v>1456</v>
      </c>
      <c r="F7" s="13" t="s">
        <v>1966</v>
      </c>
      <c r="G7" s="13" t="s">
        <v>1967</v>
      </c>
      <c r="H7" s="169" t="s">
        <v>1970</v>
      </c>
      <c r="I7" s="12"/>
      <c r="L7" s="181" t="s">
        <v>1201</v>
      </c>
      <c r="M7" s="179">
        <f>COUNTIF(I3:I99,"to do")</f>
        <v>0</v>
      </c>
    </row>
    <row r="8" spans="1:18" s="11" customFormat="1" ht="133" x14ac:dyDescent="0.3">
      <c r="A8" s="12"/>
      <c r="B8" s="13"/>
      <c r="C8" s="13"/>
      <c r="D8" s="57"/>
      <c r="E8" s="13"/>
      <c r="F8" s="13" t="s">
        <v>1968</v>
      </c>
      <c r="G8" s="13" t="s">
        <v>1969</v>
      </c>
      <c r="H8" s="169" t="s">
        <v>1970</v>
      </c>
      <c r="I8" s="12"/>
    </row>
    <row r="9" spans="1:18" s="11" customFormat="1" x14ac:dyDescent="0.3">
      <c r="A9" s="12"/>
      <c r="B9" s="13"/>
      <c r="C9" s="13"/>
      <c r="D9" s="57"/>
      <c r="E9" s="13"/>
      <c r="F9" s="13"/>
      <c r="G9" s="13"/>
      <c r="H9" s="12"/>
      <c r="I9" s="12"/>
    </row>
    <row r="10" spans="1:18" s="11" customFormat="1" x14ac:dyDescent="0.3">
      <c r="A10" s="12"/>
      <c r="B10" s="13"/>
      <c r="C10" s="13"/>
      <c r="D10" s="57"/>
      <c r="E10" s="13"/>
      <c r="F10" s="13"/>
      <c r="G10" s="13"/>
      <c r="H10" s="12"/>
      <c r="I10" s="12"/>
    </row>
    <row r="11" spans="1:18" x14ac:dyDescent="0.3">
      <c r="A11" s="12"/>
      <c r="B11" s="13"/>
      <c r="C11" s="13"/>
      <c r="D11" s="57"/>
      <c r="E11" s="13"/>
      <c r="F11" s="14"/>
      <c r="G11" s="13"/>
      <c r="H11" s="12"/>
      <c r="I11" s="12"/>
    </row>
    <row r="12" spans="1:18" s="11" customFormat="1" x14ac:dyDescent="0.3">
      <c r="A12" s="12"/>
      <c r="B12" s="13"/>
      <c r="C12" s="13"/>
      <c r="D12" s="57"/>
      <c r="E12" s="13"/>
      <c r="F12" s="13"/>
      <c r="G12" s="13"/>
      <c r="H12" s="12"/>
      <c r="I12" s="12"/>
    </row>
    <row r="13" spans="1:18" s="11" customFormat="1" x14ac:dyDescent="0.3">
      <c r="A13" s="12"/>
      <c r="B13" s="13"/>
      <c r="C13" s="13"/>
      <c r="D13" s="57"/>
      <c r="E13" s="13"/>
      <c r="F13" s="13"/>
      <c r="G13" s="13"/>
      <c r="H13" s="12"/>
      <c r="I13" s="12"/>
    </row>
    <row r="14" spans="1:18" s="11" customFormat="1" x14ac:dyDescent="0.3">
      <c r="A14" s="12"/>
      <c r="B14" s="13"/>
      <c r="C14" s="13"/>
      <c r="D14" s="57"/>
      <c r="E14" s="13"/>
      <c r="F14" s="13"/>
      <c r="G14" s="13"/>
      <c r="H14" s="12"/>
      <c r="I14" s="12"/>
    </row>
    <row r="15" spans="1:18" s="11" customFormat="1" x14ac:dyDescent="0.3">
      <c r="A15" s="12"/>
      <c r="B15" s="13"/>
      <c r="C15" s="13"/>
      <c r="D15" s="57"/>
      <c r="E15" s="13"/>
      <c r="F15" s="13"/>
      <c r="G15" s="13"/>
      <c r="H15" s="12"/>
      <c r="I15" s="12"/>
    </row>
    <row r="16" spans="1:18" s="11" customFormat="1" x14ac:dyDescent="0.3">
      <c r="A16" s="12"/>
      <c r="B16" s="13"/>
      <c r="C16" s="13"/>
      <c r="D16" s="57"/>
      <c r="E16" s="13"/>
      <c r="F16" s="13"/>
      <c r="G16" s="13"/>
      <c r="H16" s="12"/>
      <c r="I16" s="12"/>
    </row>
    <row r="17" spans="1:9" s="11" customFormat="1" x14ac:dyDescent="0.3">
      <c r="A17" s="12"/>
      <c r="B17" s="13"/>
      <c r="C17" s="13"/>
      <c r="D17" s="57"/>
      <c r="E17" s="13"/>
      <c r="F17" s="13"/>
      <c r="G17" s="13"/>
      <c r="H17" s="12"/>
      <c r="I17" s="12"/>
    </row>
    <row r="18" spans="1:9" s="11" customFormat="1" x14ac:dyDescent="0.3">
      <c r="A18" s="12"/>
      <c r="B18" s="13"/>
      <c r="C18" s="13"/>
      <c r="D18" s="57"/>
      <c r="E18" s="13"/>
      <c r="F18" s="13"/>
      <c r="G18" s="13"/>
      <c r="H18" s="12"/>
      <c r="I18" s="12"/>
    </row>
    <row r="19" spans="1:9" s="11" customFormat="1" x14ac:dyDescent="0.3">
      <c r="A19" s="12"/>
      <c r="B19" s="13"/>
      <c r="C19" s="13"/>
      <c r="D19" s="57"/>
      <c r="E19" s="13"/>
      <c r="F19" s="13"/>
      <c r="G19" s="13"/>
      <c r="H19" s="12"/>
      <c r="I19" s="12"/>
    </row>
    <row r="20" spans="1:9" s="11" customFormat="1" x14ac:dyDescent="0.3">
      <c r="A20" s="12"/>
      <c r="B20" s="13"/>
      <c r="C20" s="13"/>
      <c r="D20" s="57"/>
      <c r="E20" s="13"/>
      <c r="F20" s="13"/>
      <c r="G20" s="13"/>
      <c r="H20" s="12"/>
      <c r="I20" s="12"/>
    </row>
    <row r="21" spans="1:9" s="11" customFormat="1" x14ac:dyDescent="0.3">
      <c r="A21" s="12"/>
      <c r="B21" s="13"/>
      <c r="C21" s="13"/>
      <c r="D21" s="57"/>
      <c r="E21" s="13"/>
      <c r="F21" s="13"/>
      <c r="G21" s="13"/>
      <c r="H21" s="12"/>
      <c r="I21" s="12"/>
    </row>
    <row r="22" spans="1:9" s="11" customFormat="1" x14ac:dyDescent="0.3">
      <c r="A22" s="12"/>
      <c r="B22" s="13"/>
      <c r="C22" s="13"/>
      <c r="D22" s="57"/>
      <c r="E22" s="13"/>
      <c r="F22" s="13"/>
      <c r="G22" s="13"/>
      <c r="H22" s="12"/>
      <c r="I22" s="12"/>
    </row>
    <row r="23" spans="1:9" s="11" customFormat="1" x14ac:dyDescent="0.3">
      <c r="A23" s="12"/>
      <c r="B23" s="13"/>
      <c r="C23" s="13"/>
      <c r="D23" s="57"/>
      <c r="E23" s="13"/>
      <c r="F23" s="13"/>
      <c r="G23" s="13"/>
      <c r="H23" s="12"/>
      <c r="I23" s="12"/>
    </row>
    <row r="24" spans="1:9" s="11" customFormat="1" x14ac:dyDescent="0.3">
      <c r="A24" s="12"/>
      <c r="B24" s="13"/>
      <c r="C24" s="13"/>
      <c r="D24" s="57"/>
      <c r="E24" s="13"/>
      <c r="F24" s="13"/>
      <c r="G24" s="13"/>
      <c r="H24" s="12"/>
      <c r="I24" s="12"/>
    </row>
    <row r="25" spans="1:9" s="11" customFormat="1" x14ac:dyDescent="0.3">
      <c r="A25" s="12"/>
      <c r="B25" s="13"/>
      <c r="C25" s="13"/>
      <c r="D25" s="57"/>
      <c r="E25" s="13"/>
      <c r="F25" s="13"/>
      <c r="G25" s="13"/>
      <c r="H25" s="12"/>
      <c r="I25" s="12"/>
    </row>
    <row r="26" spans="1:9" s="11" customFormat="1" x14ac:dyDescent="0.3">
      <c r="A26" s="12"/>
      <c r="B26" s="13"/>
      <c r="C26" s="13"/>
      <c r="D26" s="57"/>
      <c r="E26" s="13"/>
      <c r="F26" s="13"/>
      <c r="G26" s="13"/>
      <c r="H26" s="12"/>
      <c r="I26" s="12"/>
    </row>
    <row r="27" spans="1:9" s="11" customFormat="1" x14ac:dyDescent="0.3">
      <c r="A27" s="12"/>
      <c r="B27" s="13"/>
      <c r="C27" s="13"/>
      <c r="D27" s="57"/>
      <c r="E27" s="13"/>
      <c r="F27" s="13"/>
      <c r="G27" s="13"/>
      <c r="H27" s="12"/>
      <c r="I27" s="12"/>
    </row>
    <row r="28" spans="1:9" s="11" customFormat="1" x14ac:dyDescent="0.3">
      <c r="A28" s="12"/>
      <c r="B28" s="13"/>
      <c r="C28" s="13"/>
      <c r="D28" s="57"/>
      <c r="E28" s="13"/>
      <c r="F28" s="13"/>
      <c r="G28" s="13"/>
      <c r="H28" s="12"/>
      <c r="I28" s="12"/>
    </row>
    <row r="29" spans="1:9" x14ac:dyDescent="0.3">
      <c r="A29" s="10"/>
      <c r="H29" s="10"/>
    </row>
    <row r="30" spans="1:9" x14ac:dyDescent="0.3">
      <c r="A30" s="10"/>
      <c r="H30" s="10"/>
    </row>
    <row r="31" spans="1:9" x14ac:dyDescent="0.3">
      <c r="A31" s="10"/>
      <c r="H31" s="10"/>
    </row>
    <row r="48" spans="4:4" x14ac:dyDescent="0.3">
      <c r="D48" s="66"/>
    </row>
    <row r="49" spans="4:4" x14ac:dyDescent="0.3">
      <c r="D49" s="66"/>
    </row>
    <row r="50" spans="4:4" x14ac:dyDescent="0.3">
      <c r="D50" s="66"/>
    </row>
    <row r="51" spans="4:4" x14ac:dyDescent="0.3">
      <c r="D51" s="66"/>
    </row>
    <row r="52" spans="4:4" x14ac:dyDescent="0.3">
      <c r="D52" s="66"/>
    </row>
    <row r="53" spans="4:4" x14ac:dyDescent="0.3">
      <c r="D53" s="66"/>
    </row>
    <row r="54" spans="4:4" x14ac:dyDescent="0.3">
      <c r="D54" s="66"/>
    </row>
    <row r="55" spans="4:4" x14ac:dyDescent="0.3">
      <c r="D55" s="66"/>
    </row>
    <row r="56" spans="4:4" x14ac:dyDescent="0.3">
      <c r="D56" s="66"/>
    </row>
    <row r="57" spans="4:4" x14ac:dyDescent="0.3">
      <c r="D57" s="66"/>
    </row>
    <row r="58" spans="4:4" x14ac:dyDescent="0.3">
      <c r="D58" s="66"/>
    </row>
    <row r="59" spans="4:4" x14ac:dyDescent="0.3">
      <c r="D59" s="66"/>
    </row>
    <row r="60" spans="4:4" x14ac:dyDescent="0.3">
      <c r="D60" s="66"/>
    </row>
    <row r="61" spans="4:4" x14ac:dyDescent="0.3">
      <c r="D61" s="66"/>
    </row>
    <row r="62" spans="4:4" x14ac:dyDescent="0.3">
      <c r="D62" s="66"/>
    </row>
  </sheetData>
  <autoFilter ref="A2:I2" xr:uid="{49CF5E60-61EF-439B-AB17-5A8B585CFF9F}"/>
  <mergeCells count="1">
    <mergeCell ref="A1:I1"/>
  </mergeCells>
  <phoneticPr fontId="1" type="noConversion"/>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806BC4-2286-4A49-9EDC-0164433756DD}">
  <dimension ref="A1:S172"/>
  <sheetViews>
    <sheetView zoomScale="55" zoomScaleNormal="55" workbookViewId="0">
      <pane xSplit="1" ySplit="2" topLeftCell="B3" activePane="bottomRight" state="frozen"/>
      <selection pane="topRight" activeCell="B1" sqref="B1"/>
      <selection pane="bottomLeft" activeCell="A3" sqref="A3"/>
      <selection pane="bottomRight" activeCell="H144" sqref="H144"/>
    </sheetView>
  </sheetViews>
  <sheetFormatPr defaultColWidth="8.25" defaultRowHeight="19" x14ac:dyDescent="0.3"/>
  <cols>
    <col min="1" max="1" width="6.25" style="11" customWidth="1"/>
    <col min="2" max="2" width="15.25" style="10" customWidth="1"/>
    <col min="3" max="3" width="20.75" style="10" customWidth="1"/>
    <col min="4" max="4" width="22.33203125" style="10" customWidth="1"/>
    <col min="5" max="5" width="13.58203125" style="10" bestFit="1" customWidth="1"/>
    <col min="6" max="6" width="57.5" style="10" customWidth="1"/>
    <col min="7" max="7" width="46.83203125" style="10" customWidth="1"/>
    <col min="8" max="8" width="74.58203125" style="10" customWidth="1"/>
    <col min="9" max="9" width="12.08203125" style="11" customWidth="1"/>
    <col min="10" max="10" width="20.83203125" style="10" customWidth="1"/>
    <col min="11" max="11" width="8.25" style="10"/>
    <col min="12" max="12" width="30.5" style="10" customWidth="1"/>
    <col min="13" max="13" width="24.33203125" style="10" customWidth="1"/>
    <col min="14" max="16384" width="8.25" style="10"/>
  </cols>
  <sheetData>
    <row r="1" spans="1:19" ht="34" x14ac:dyDescent="0.3">
      <c r="A1" s="252" t="s">
        <v>206</v>
      </c>
      <c r="B1" s="252"/>
      <c r="C1" s="252"/>
      <c r="D1" s="252"/>
      <c r="E1" s="252"/>
      <c r="F1" s="252"/>
      <c r="G1" s="252"/>
      <c r="H1" s="252"/>
      <c r="I1" s="252"/>
      <c r="J1" s="252"/>
      <c r="N1" s="11"/>
      <c r="O1" s="11"/>
      <c r="P1" s="11"/>
      <c r="Q1" s="11"/>
      <c r="R1" s="11"/>
      <c r="S1" s="11"/>
    </row>
    <row r="2" spans="1:19" s="11" customFormat="1" ht="40.5" thickBot="1" x14ac:dyDescent="0.35">
      <c r="A2" s="1" t="s">
        <v>49</v>
      </c>
      <c r="B2" s="1" t="s">
        <v>50</v>
      </c>
      <c r="C2" s="1"/>
      <c r="D2" s="1" t="s">
        <v>51</v>
      </c>
      <c r="E2" s="1" t="s">
        <v>416</v>
      </c>
      <c r="F2" s="1" t="s">
        <v>52</v>
      </c>
      <c r="G2" s="1" t="s">
        <v>53</v>
      </c>
      <c r="H2" s="1" t="s">
        <v>54</v>
      </c>
      <c r="I2" s="1" t="s">
        <v>55</v>
      </c>
      <c r="J2" s="1" t="s">
        <v>56</v>
      </c>
    </row>
    <row r="3" spans="1:19" s="11" customFormat="1" ht="38.5" thickBot="1" x14ac:dyDescent="0.5">
      <c r="A3" s="12">
        <v>1</v>
      </c>
      <c r="B3" s="13" t="s">
        <v>147</v>
      </c>
      <c r="C3" s="13" t="s">
        <v>265</v>
      </c>
      <c r="D3" s="13" t="s">
        <v>1728</v>
      </c>
      <c r="E3" s="13" t="s">
        <v>2097</v>
      </c>
      <c r="F3" s="12"/>
      <c r="G3" s="13" t="s">
        <v>1729</v>
      </c>
      <c r="H3" s="13" t="s">
        <v>2233</v>
      </c>
      <c r="I3" s="12" t="s">
        <v>36</v>
      </c>
      <c r="J3" s="12"/>
      <c r="L3" s="176" t="s">
        <v>1220</v>
      </c>
      <c r="M3" s="177">
        <f>COUNTA(E3:E165)</f>
        <v>151</v>
      </c>
    </row>
    <row r="4" spans="1:19" s="11" customFormat="1" ht="38.5" thickBot="1" x14ac:dyDescent="0.5">
      <c r="A4" s="12"/>
      <c r="B4" s="13"/>
      <c r="C4" s="13"/>
      <c r="D4" s="13" t="s">
        <v>1727</v>
      </c>
      <c r="E4" s="13" t="s">
        <v>2097</v>
      </c>
      <c r="F4" s="12"/>
      <c r="G4" s="13" t="s">
        <v>2199</v>
      </c>
      <c r="H4" s="13" t="s">
        <v>2200</v>
      </c>
      <c r="I4" s="12" t="s">
        <v>36</v>
      </c>
      <c r="J4" s="12"/>
      <c r="L4" s="176" t="s">
        <v>1221</v>
      </c>
      <c r="M4" s="177">
        <f>COUNTIF(I3:I112,"ok")</f>
        <v>20</v>
      </c>
    </row>
    <row r="5" spans="1:19" s="11" customFormat="1" ht="47.25" customHeight="1" thickBot="1" x14ac:dyDescent="0.5">
      <c r="A5" s="12"/>
      <c r="B5" s="13"/>
      <c r="C5" s="13"/>
      <c r="D5" s="13" t="s">
        <v>2287</v>
      </c>
      <c r="E5" s="13"/>
      <c r="F5" s="12"/>
      <c r="G5" s="13" t="s">
        <v>2288</v>
      </c>
      <c r="H5" s="13" t="s">
        <v>2289</v>
      </c>
      <c r="I5" s="169" t="s">
        <v>1232</v>
      </c>
      <c r="J5" s="12"/>
      <c r="L5" s="176" t="s">
        <v>1211</v>
      </c>
      <c r="M5" s="177">
        <f>COUNTIF(I3:I112,"NG")+COUNTIF(I3:I112,"TBD")</f>
        <v>18</v>
      </c>
    </row>
    <row r="6" spans="1:19" s="11" customFormat="1" ht="47.25" customHeight="1" thickBot="1" x14ac:dyDescent="0.5">
      <c r="A6" s="12"/>
      <c r="B6" s="13"/>
      <c r="C6" s="13"/>
      <c r="D6" s="13" t="s">
        <v>249</v>
      </c>
      <c r="E6" s="13" t="s">
        <v>2097</v>
      </c>
      <c r="F6" s="12"/>
      <c r="G6" s="13" t="s">
        <v>1730</v>
      </c>
      <c r="H6" s="13" t="s">
        <v>2233</v>
      </c>
      <c r="I6" s="12"/>
      <c r="J6" s="12"/>
      <c r="L6" s="176" t="s">
        <v>1212</v>
      </c>
      <c r="M6" s="177">
        <f>M3-M4-M5-M7</f>
        <v>113</v>
      </c>
    </row>
    <row r="7" spans="1:19" s="11" customFormat="1" ht="47.25" customHeight="1" thickBot="1" x14ac:dyDescent="0.5">
      <c r="A7" s="12"/>
      <c r="B7" s="13"/>
      <c r="C7" s="13"/>
      <c r="D7" s="13"/>
      <c r="E7" s="13" t="s">
        <v>2097</v>
      </c>
      <c r="F7" s="12"/>
      <c r="G7" s="13" t="s">
        <v>1731</v>
      </c>
      <c r="H7" s="13" t="s">
        <v>2198</v>
      </c>
      <c r="I7" s="169" t="s">
        <v>1232</v>
      </c>
      <c r="J7" s="12"/>
      <c r="L7" s="176" t="s">
        <v>1201</v>
      </c>
      <c r="M7" s="177">
        <f>COUNTIF(I3:I112,"to do")</f>
        <v>0</v>
      </c>
    </row>
    <row r="8" spans="1:19" s="11" customFormat="1" ht="57" x14ac:dyDescent="0.3">
      <c r="A8" s="12"/>
      <c r="B8" s="13"/>
      <c r="C8" s="13"/>
      <c r="D8" s="13"/>
      <c r="E8" s="13" t="s">
        <v>2097</v>
      </c>
      <c r="F8" s="12"/>
      <c r="G8" s="13" t="s">
        <v>1732</v>
      </c>
      <c r="H8" s="13" t="s">
        <v>1733</v>
      </c>
      <c r="I8" s="12" t="s">
        <v>1734</v>
      </c>
      <c r="J8" s="12"/>
    </row>
    <row r="9" spans="1:19" s="11" customFormat="1" ht="38" x14ac:dyDescent="0.3">
      <c r="A9" s="12"/>
      <c r="B9" s="13"/>
      <c r="C9" s="13"/>
      <c r="D9" s="13" t="s">
        <v>250</v>
      </c>
      <c r="E9" s="13" t="s">
        <v>2097</v>
      </c>
      <c r="F9" s="12"/>
      <c r="G9" s="13" t="s">
        <v>2194</v>
      </c>
      <c r="H9" s="13" t="s">
        <v>2195</v>
      </c>
      <c r="I9" s="12" t="s">
        <v>36</v>
      </c>
      <c r="J9" s="12"/>
    </row>
    <row r="10" spans="1:19" s="11" customFormat="1" ht="57" x14ac:dyDescent="0.3">
      <c r="A10" s="12"/>
      <c r="B10" s="13"/>
      <c r="C10" s="13"/>
      <c r="D10" s="13" t="s">
        <v>251</v>
      </c>
      <c r="E10" s="13" t="s">
        <v>2097</v>
      </c>
      <c r="F10" s="12"/>
      <c r="G10" s="13" t="s">
        <v>2196</v>
      </c>
      <c r="H10" s="13" t="s">
        <v>2197</v>
      </c>
      <c r="I10" s="169" t="s">
        <v>1232</v>
      </c>
      <c r="J10" s="12"/>
    </row>
    <row r="11" spans="1:19" s="11" customFormat="1" ht="76" x14ac:dyDescent="0.3">
      <c r="A11" s="12"/>
      <c r="B11" s="13"/>
      <c r="C11" s="13"/>
      <c r="D11" s="13" t="s">
        <v>252</v>
      </c>
      <c r="E11" s="13" t="s">
        <v>2097</v>
      </c>
      <c r="F11" s="12"/>
      <c r="G11" s="13" t="s">
        <v>2228</v>
      </c>
      <c r="H11" s="13" t="s">
        <v>2285</v>
      </c>
      <c r="I11" s="169" t="s">
        <v>1232</v>
      </c>
      <c r="J11" s="12"/>
    </row>
    <row r="12" spans="1:19" s="11" customFormat="1" ht="76" x14ac:dyDescent="0.3">
      <c r="A12" s="12"/>
      <c r="B12" s="13"/>
      <c r="C12" s="13"/>
      <c r="D12" s="13" t="s">
        <v>253</v>
      </c>
      <c r="E12" s="13" t="s">
        <v>2097</v>
      </c>
      <c r="F12" s="12"/>
      <c r="G12" s="13" t="s">
        <v>2227</v>
      </c>
      <c r="H12" s="13" t="s">
        <v>2234</v>
      </c>
      <c r="I12" s="12" t="s">
        <v>36</v>
      </c>
      <c r="J12" s="12"/>
    </row>
    <row r="13" spans="1:19" s="11" customFormat="1" x14ac:dyDescent="0.3">
      <c r="A13" s="12"/>
      <c r="B13" s="13"/>
      <c r="C13" s="13"/>
      <c r="D13" s="13" t="s">
        <v>254</v>
      </c>
      <c r="E13" s="13" t="s">
        <v>2097</v>
      </c>
      <c r="F13" s="12"/>
      <c r="G13" s="13"/>
      <c r="H13" s="13"/>
      <c r="I13" s="12"/>
      <c r="J13" s="12"/>
    </row>
    <row r="14" spans="1:19" s="11" customFormat="1" ht="57" x14ac:dyDescent="0.3">
      <c r="A14" s="12"/>
      <c r="B14" s="13"/>
      <c r="C14" s="13"/>
      <c r="D14" s="13" t="s">
        <v>255</v>
      </c>
      <c r="E14" s="13" t="s">
        <v>2097</v>
      </c>
      <c r="F14" s="12"/>
      <c r="G14" s="13" t="s">
        <v>2292</v>
      </c>
      <c r="H14" s="13" t="s">
        <v>2293</v>
      </c>
      <c r="I14" s="169" t="s">
        <v>2291</v>
      </c>
      <c r="J14" s="12"/>
    </row>
    <row r="15" spans="1:19" s="11" customFormat="1" ht="117" customHeight="1" x14ac:dyDescent="0.3">
      <c r="A15" s="12"/>
      <c r="B15" s="13"/>
      <c r="C15" s="13"/>
      <c r="D15" s="13" t="s">
        <v>256</v>
      </c>
      <c r="E15" s="13" t="s">
        <v>2097</v>
      </c>
      <c r="F15" s="12"/>
      <c r="G15" s="13" t="s">
        <v>2286</v>
      </c>
      <c r="H15" s="198" t="s">
        <v>2290</v>
      </c>
      <c r="I15" s="169" t="s">
        <v>2291</v>
      </c>
      <c r="J15" s="12"/>
    </row>
    <row r="16" spans="1:19" s="11" customFormat="1" x14ac:dyDescent="0.3">
      <c r="A16" s="12"/>
      <c r="B16" s="13"/>
      <c r="C16" s="13" t="s">
        <v>264</v>
      </c>
      <c r="D16" s="13" t="s">
        <v>257</v>
      </c>
      <c r="E16" s="13" t="s">
        <v>2097</v>
      </c>
      <c r="F16" s="12"/>
      <c r="G16" s="13"/>
      <c r="H16" s="13"/>
      <c r="I16" s="12"/>
      <c r="J16" s="12"/>
    </row>
    <row r="17" spans="1:10" s="11" customFormat="1" ht="141" customHeight="1" x14ac:dyDescent="0.3">
      <c r="A17" s="12"/>
      <c r="B17" s="13"/>
      <c r="C17" s="13"/>
      <c r="D17" s="13" t="s">
        <v>258</v>
      </c>
      <c r="E17" s="13" t="s">
        <v>2097</v>
      </c>
      <c r="F17" s="12"/>
      <c r="G17" s="13" t="s">
        <v>2229</v>
      </c>
      <c r="H17" s="198" t="s">
        <v>2230</v>
      </c>
      <c r="I17" s="64" t="s">
        <v>2258</v>
      </c>
      <c r="J17" s="12"/>
    </row>
    <row r="18" spans="1:10" s="11" customFormat="1" ht="38" x14ac:dyDescent="0.3">
      <c r="A18" s="12"/>
      <c r="B18" s="13"/>
      <c r="C18" s="13"/>
      <c r="D18" s="13" t="s">
        <v>259</v>
      </c>
      <c r="E18" s="13" t="s">
        <v>2097</v>
      </c>
      <c r="F18" s="12"/>
      <c r="G18" s="13"/>
      <c r="H18" s="13" t="s">
        <v>2235</v>
      </c>
      <c r="I18" s="12" t="s">
        <v>36</v>
      </c>
      <c r="J18" s="12"/>
    </row>
    <row r="19" spans="1:10" s="11" customFormat="1" ht="38" x14ac:dyDescent="0.3">
      <c r="A19" s="12"/>
      <c r="B19" s="13"/>
      <c r="C19" s="13"/>
      <c r="D19" s="13" t="s">
        <v>260</v>
      </c>
      <c r="E19" s="13" t="s">
        <v>2097</v>
      </c>
      <c r="F19" s="12"/>
      <c r="G19" s="13"/>
      <c r="H19" s="13" t="s">
        <v>2236</v>
      </c>
      <c r="I19" s="12" t="s">
        <v>36</v>
      </c>
      <c r="J19" s="12"/>
    </row>
    <row r="20" spans="1:10" s="11" customFormat="1" ht="38" x14ac:dyDescent="0.3">
      <c r="A20" s="12"/>
      <c r="B20" s="13"/>
      <c r="C20" s="13"/>
      <c r="D20" s="13" t="s">
        <v>139</v>
      </c>
      <c r="E20" s="13" t="s">
        <v>2097</v>
      </c>
      <c r="F20" s="12"/>
      <c r="G20" s="13"/>
      <c r="H20" s="13" t="s">
        <v>2237</v>
      </c>
      <c r="I20" s="12" t="s">
        <v>36</v>
      </c>
      <c r="J20" s="12"/>
    </row>
    <row r="21" spans="1:10" s="11" customFormat="1" x14ac:dyDescent="0.3">
      <c r="A21" s="12"/>
      <c r="B21" s="13"/>
      <c r="C21" s="13"/>
      <c r="D21" s="13" t="s">
        <v>261</v>
      </c>
      <c r="E21" s="13" t="s">
        <v>2097</v>
      </c>
      <c r="F21" s="12"/>
      <c r="G21" s="13"/>
      <c r="H21" s="13" t="s">
        <v>2238</v>
      </c>
      <c r="I21" s="12" t="s">
        <v>36</v>
      </c>
      <c r="J21" s="12"/>
    </row>
    <row r="22" spans="1:10" s="11" customFormat="1" ht="38" x14ac:dyDescent="0.3">
      <c r="A22" s="12"/>
      <c r="B22" s="13"/>
      <c r="C22" s="13" t="s">
        <v>266</v>
      </c>
      <c r="D22" s="13" t="s">
        <v>262</v>
      </c>
      <c r="E22" s="13" t="s">
        <v>2097</v>
      </c>
      <c r="F22" s="12"/>
      <c r="G22" s="13"/>
      <c r="H22" s="13"/>
      <c r="I22" s="12"/>
      <c r="J22" s="12"/>
    </row>
    <row r="23" spans="1:10" s="11" customFormat="1" ht="57" x14ac:dyDescent="0.3">
      <c r="A23" s="12"/>
      <c r="B23" s="13"/>
      <c r="C23" s="13"/>
      <c r="D23" s="13" t="s">
        <v>263</v>
      </c>
      <c r="E23" s="13" t="s">
        <v>2097</v>
      </c>
      <c r="F23" s="12"/>
      <c r="G23" s="13"/>
      <c r="H23" s="13"/>
      <c r="I23" s="12"/>
      <c r="J23" s="12"/>
    </row>
    <row r="24" spans="1:10" s="11" customFormat="1" ht="169.5" customHeight="1" x14ac:dyDescent="0.3">
      <c r="A24" s="12"/>
      <c r="B24" s="13" t="s">
        <v>148</v>
      </c>
      <c r="C24" s="13" t="s">
        <v>265</v>
      </c>
      <c r="D24" s="13" t="s">
        <v>267</v>
      </c>
      <c r="E24" s="13" t="s">
        <v>2097</v>
      </c>
      <c r="F24" s="12"/>
      <c r="G24" s="198" t="s">
        <v>2294</v>
      </c>
      <c r="H24" s="13" t="s">
        <v>2274</v>
      </c>
      <c r="I24" s="172" t="s">
        <v>1997</v>
      </c>
      <c r="J24" s="12"/>
    </row>
    <row r="25" spans="1:10" s="11" customFormat="1" ht="38" x14ac:dyDescent="0.3">
      <c r="A25" s="12"/>
      <c r="B25" s="13"/>
      <c r="C25" s="13"/>
      <c r="D25" s="13" t="s">
        <v>249</v>
      </c>
      <c r="E25" s="13" t="s">
        <v>2097</v>
      </c>
      <c r="F25" s="12"/>
      <c r="G25" s="13" t="s">
        <v>1994</v>
      </c>
      <c r="H25" s="13" t="s">
        <v>1998</v>
      </c>
      <c r="I25" s="172" t="s">
        <v>1997</v>
      </c>
      <c r="J25" s="12"/>
    </row>
    <row r="26" spans="1:10" s="11" customFormat="1" x14ac:dyDescent="0.3">
      <c r="A26" s="12"/>
      <c r="B26" s="13"/>
      <c r="C26" s="13"/>
      <c r="D26" s="13"/>
      <c r="E26" s="13"/>
      <c r="F26" s="12"/>
      <c r="G26" s="13" t="s">
        <v>1995</v>
      </c>
      <c r="H26" s="13" t="s">
        <v>1996</v>
      </c>
      <c r="I26" s="12" t="s">
        <v>1965</v>
      </c>
      <c r="J26" s="12"/>
    </row>
    <row r="27" spans="1:10" s="11" customFormat="1" ht="38" x14ac:dyDescent="0.3">
      <c r="A27" s="12"/>
      <c r="B27" s="13"/>
      <c r="C27" s="13"/>
      <c r="D27" s="13" t="s">
        <v>250</v>
      </c>
      <c r="E27" s="13" t="s">
        <v>2097</v>
      </c>
      <c r="F27" s="12"/>
      <c r="G27" s="13"/>
      <c r="H27" s="13"/>
      <c r="I27" s="12" t="s">
        <v>2207</v>
      </c>
      <c r="J27" s="12"/>
    </row>
    <row r="28" spans="1:10" s="11" customFormat="1" ht="38" x14ac:dyDescent="0.3">
      <c r="A28" s="12"/>
      <c r="B28" s="13"/>
      <c r="C28" s="13"/>
      <c r="D28" s="13" t="s">
        <v>251</v>
      </c>
      <c r="E28" s="13" t="s">
        <v>2097</v>
      </c>
      <c r="F28" s="12"/>
      <c r="G28" s="13"/>
      <c r="H28" s="13"/>
      <c r="I28" s="12" t="s">
        <v>2207</v>
      </c>
      <c r="J28" s="12"/>
    </row>
    <row r="29" spans="1:10" s="11" customFormat="1" ht="38" x14ac:dyDescent="0.3">
      <c r="A29" s="12"/>
      <c r="B29" s="13"/>
      <c r="C29" s="13"/>
      <c r="D29" s="13" t="s">
        <v>268</v>
      </c>
      <c r="E29" s="13" t="s">
        <v>2097</v>
      </c>
      <c r="F29" s="12"/>
      <c r="G29" s="13"/>
      <c r="H29" s="13"/>
      <c r="I29" s="12" t="s">
        <v>2207</v>
      </c>
      <c r="J29" s="12"/>
    </row>
    <row r="30" spans="1:10" s="11" customFormat="1" ht="38" x14ac:dyDescent="0.3">
      <c r="A30" s="12"/>
      <c r="B30" s="13"/>
      <c r="C30" s="13"/>
      <c r="D30" s="13" t="s">
        <v>269</v>
      </c>
      <c r="E30" s="13" t="s">
        <v>2097</v>
      </c>
      <c r="F30" s="12"/>
      <c r="G30" s="13"/>
      <c r="H30" s="13"/>
      <c r="I30" s="12" t="s">
        <v>2207</v>
      </c>
      <c r="J30" s="12"/>
    </row>
    <row r="31" spans="1:10" s="11" customFormat="1" ht="38" x14ac:dyDescent="0.3">
      <c r="A31" s="12"/>
      <c r="B31" s="13"/>
      <c r="C31" s="13"/>
      <c r="D31" s="13" t="s">
        <v>270</v>
      </c>
      <c r="E31" s="13" t="s">
        <v>2097</v>
      </c>
      <c r="F31" s="12"/>
      <c r="G31" s="13"/>
      <c r="H31" s="13"/>
      <c r="I31" s="12" t="s">
        <v>2207</v>
      </c>
      <c r="J31" s="12"/>
    </row>
    <row r="32" spans="1:10" s="11" customFormat="1" ht="38" x14ac:dyDescent="0.3">
      <c r="A32" s="12"/>
      <c r="B32" s="13"/>
      <c r="C32" s="13"/>
      <c r="D32" s="13" t="s">
        <v>271</v>
      </c>
      <c r="E32" s="13" t="s">
        <v>2097</v>
      </c>
      <c r="F32" s="13"/>
      <c r="G32" s="13" t="s">
        <v>2300</v>
      </c>
      <c r="H32" s="13" t="s">
        <v>2301</v>
      </c>
      <c r="I32" s="12" t="s">
        <v>2207</v>
      </c>
      <c r="J32" s="14"/>
    </row>
    <row r="33" spans="1:10" s="11" customFormat="1" ht="38" x14ac:dyDescent="0.3">
      <c r="A33" s="12"/>
      <c r="B33" s="13"/>
      <c r="C33" s="13"/>
      <c r="D33" s="13" t="s">
        <v>272</v>
      </c>
      <c r="E33" s="13" t="s">
        <v>2097</v>
      </c>
      <c r="F33" s="13"/>
      <c r="G33" s="13"/>
      <c r="H33" s="13"/>
      <c r="I33" s="12" t="s">
        <v>2207</v>
      </c>
      <c r="J33" s="14"/>
    </row>
    <row r="34" spans="1:10" s="11" customFormat="1" ht="57" x14ac:dyDescent="0.3">
      <c r="A34" s="12"/>
      <c r="B34" s="13"/>
      <c r="C34" s="13"/>
      <c r="D34" s="13" t="s">
        <v>273</v>
      </c>
      <c r="E34" s="13" t="s">
        <v>2097</v>
      </c>
      <c r="F34" s="13"/>
      <c r="G34" s="13"/>
      <c r="H34" s="13"/>
      <c r="I34" s="12" t="s">
        <v>2207</v>
      </c>
      <c r="J34" s="14"/>
    </row>
    <row r="35" spans="1:10" s="11" customFormat="1" ht="57" x14ac:dyDescent="0.3">
      <c r="A35" s="12"/>
      <c r="B35" s="13"/>
      <c r="C35" s="13"/>
      <c r="D35" s="13" t="s">
        <v>274</v>
      </c>
      <c r="E35" s="13" t="s">
        <v>2097</v>
      </c>
      <c r="F35" s="13"/>
      <c r="G35" s="13"/>
      <c r="H35" s="13"/>
      <c r="I35" s="12" t="s">
        <v>2207</v>
      </c>
      <c r="J35" s="12"/>
    </row>
    <row r="36" spans="1:10" s="11" customFormat="1" ht="57" x14ac:dyDescent="0.3">
      <c r="A36" s="12"/>
      <c r="B36" s="13"/>
      <c r="C36" s="13"/>
      <c r="D36" s="13" t="s">
        <v>275</v>
      </c>
      <c r="E36" s="13" t="s">
        <v>2097</v>
      </c>
      <c r="F36" s="13"/>
      <c r="G36" s="13"/>
      <c r="H36" s="13"/>
      <c r="I36" s="12" t="s">
        <v>2207</v>
      </c>
      <c r="J36" s="12"/>
    </row>
    <row r="37" spans="1:10" s="11" customFormat="1" x14ac:dyDescent="0.3">
      <c r="A37" s="12"/>
      <c r="B37" s="13"/>
      <c r="C37" s="13" t="s">
        <v>264</v>
      </c>
      <c r="D37" s="13" t="s">
        <v>257</v>
      </c>
      <c r="E37" s="13" t="s">
        <v>2097</v>
      </c>
      <c r="F37" s="13"/>
      <c r="G37" s="13"/>
      <c r="H37" s="13" t="s">
        <v>2208</v>
      </c>
      <c r="I37" s="12" t="s">
        <v>36</v>
      </c>
      <c r="J37" s="12"/>
    </row>
    <row r="38" spans="1:10" s="11" customFormat="1" ht="38" x14ac:dyDescent="0.3">
      <c r="A38" s="12"/>
      <c r="B38" s="13"/>
      <c r="C38" s="13"/>
      <c r="D38" s="13" t="s">
        <v>258</v>
      </c>
      <c r="E38" s="13" t="s">
        <v>2097</v>
      </c>
      <c r="F38" s="13"/>
      <c r="G38" s="13"/>
      <c r="H38" s="13" t="s">
        <v>1999</v>
      </c>
      <c r="I38" s="172" t="s">
        <v>1997</v>
      </c>
      <c r="J38" s="12"/>
    </row>
    <row r="39" spans="1:10" s="11" customFormat="1" ht="38" x14ac:dyDescent="0.3">
      <c r="A39" s="12"/>
      <c r="B39" s="13"/>
      <c r="C39" s="13"/>
      <c r="D39" s="13" t="s">
        <v>276</v>
      </c>
      <c r="E39" s="13" t="s">
        <v>2097</v>
      </c>
      <c r="F39" s="13"/>
      <c r="G39" s="13"/>
      <c r="H39" s="13" t="s">
        <v>2209</v>
      </c>
      <c r="I39" s="12" t="s">
        <v>36</v>
      </c>
      <c r="J39" s="12"/>
    </row>
    <row r="40" spans="1:10" s="11" customFormat="1" ht="114" x14ac:dyDescent="0.3">
      <c r="A40" s="12"/>
      <c r="B40" s="13"/>
      <c r="C40" s="13"/>
      <c r="D40" s="13" t="s">
        <v>559</v>
      </c>
      <c r="E40" s="77" t="s">
        <v>558</v>
      </c>
      <c r="F40" s="13" t="s">
        <v>557</v>
      </c>
      <c r="G40" s="13"/>
      <c r="H40" s="13"/>
      <c r="I40" s="12"/>
      <c r="J40" s="12"/>
    </row>
    <row r="41" spans="1:10" s="11" customFormat="1" ht="38" x14ac:dyDescent="0.3">
      <c r="A41" s="12"/>
      <c r="B41" s="13"/>
      <c r="C41" s="13"/>
      <c r="D41" s="13" t="s">
        <v>562</v>
      </c>
      <c r="E41" s="77" t="s">
        <v>561</v>
      </c>
      <c r="F41" s="13" t="s">
        <v>560</v>
      </c>
      <c r="G41" s="13"/>
      <c r="H41" s="13"/>
      <c r="I41" s="12"/>
      <c r="J41" s="12"/>
    </row>
    <row r="42" spans="1:10" s="11" customFormat="1" ht="133" x14ac:dyDescent="0.3">
      <c r="A42" s="12"/>
      <c r="B42" s="13"/>
      <c r="C42" s="13"/>
      <c r="D42" s="13" t="s">
        <v>565</v>
      </c>
      <c r="E42" s="77" t="s">
        <v>564</v>
      </c>
      <c r="F42" s="13" t="s">
        <v>563</v>
      </c>
      <c r="G42" s="13"/>
      <c r="H42" s="13"/>
      <c r="I42" s="12"/>
      <c r="J42" s="12"/>
    </row>
    <row r="43" spans="1:10" s="11" customFormat="1" ht="95" x14ac:dyDescent="0.3">
      <c r="A43" s="12"/>
      <c r="B43" s="13"/>
      <c r="C43" s="13"/>
      <c r="D43" s="13" t="s">
        <v>568</v>
      </c>
      <c r="E43" s="77" t="s">
        <v>567</v>
      </c>
      <c r="F43" s="13" t="s">
        <v>566</v>
      </c>
      <c r="G43" s="13"/>
      <c r="H43" s="13"/>
      <c r="I43" s="12"/>
      <c r="J43" s="12"/>
    </row>
    <row r="44" spans="1:10" s="11" customFormat="1" ht="133" x14ac:dyDescent="0.3">
      <c r="A44" s="12"/>
      <c r="B44" s="13"/>
      <c r="C44" s="13"/>
      <c r="D44" s="13" t="s">
        <v>571</v>
      </c>
      <c r="E44" s="77" t="s">
        <v>570</v>
      </c>
      <c r="F44" s="13" t="s">
        <v>569</v>
      </c>
      <c r="G44" s="13"/>
      <c r="H44" s="13"/>
      <c r="I44" s="12"/>
      <c r="J44" s="12"/>
    </row>
    <row r="45" spans="1:10" s="11" customFormat="1" ht="95" x14ac:dyDescent="0.3">
      <c r="A45" s="12"/>
      <c r="B45" s="13"/>
      <c r="C45" s="13"/>
      <c r="D45" s="13" t="s">
        <v>574</v>
      </c>
      <c r="E45" s="77" t="s">
        <v>573</v>
      </c>
      <c r="F45" s="13" t="s">
        <v>572</v>
      </c>
      <c r="G45" s="13"/>
      <c r="H45" s="13"/>
      <c r="I45" s="12"/>
      <c r="J45" s="12"/>
    </row>
    <row r="46" spans="1:10" s="11" customFormat="1" ht="133" x14ac:dyDescent="0.3">
      <c r="A46" s="12"/>
      <c r="B46" s="13"/>
      <c r="C46" s="13"/>
      <c r="D46" s="13" t="s">
        <v>577</v>
      </c>
      <c r="E46" s="77" t="s">
        <v>576</v>
      </c>
      <c r="F46" s="13" t="s">
        <v>575</v>
      </c>
      <c r="G46" s="13"/>
      <c r="H46" s="13"/>
      <c r="I46" s="12"/>
      <c r="J46" s="12"/>
    </row>
    <row r="47" spans="1:10" s="11" customFormat="1" ht="114" x14ac:dyDescent="0.3">
      <c r="A47" s="12"/>
      <c r="B47" s="13"/>
      <c r="C47" s="13"/>
      <c r="D47" s="13" t="s">
        <v>603</v>
      </c>
      <c r="E47" s="77" t="s">
        <v>602</v>
      </c>
      <c r="F47" s="13" t="s">
        <v>601</v>
      </c>
      <c r="G47" s="13"/>
      <c r="H47" s="13"/>
      <c r="I47" s="12"/>
      <c r="J47" s="12"/>
    </row>
    <row r="48" spans="1:10" s="11" customFormat="1" ht="76" x14ac:dyDescent="0.3">
      <c r="A48" s="12"/>
      <c r="B48" s="13"/>
      <c r="C48" s="13"/>
      <c r="D48" s="13" t="s">
        <v>606</v>
      </c>
      <c r="E48" s="77" t="s">
        <v>605</v>
      </c>
      <c r="F48" s="13" t="s">
        <v>604</v>
      </c>
      <c r="G48" s="13"/>
      <c r="H48" s="13"/>
      <c r="I48" s="12"/>
      <c r="J48" s="12"/>
    </row>
    <row r="49" spans="1:10" s="11" customFormat="1" ht="76" x14ac:dyDescent="0.3">
      <c r="A49" s="12"/>
      <c r="B49" s="13"/>
      <c r="C49" s="13"/>
      <c r="D49" s="13" t="s">
        <v>1362</v>
      </c>
      <c r="E49" s="77" t="s">
        <v>1361</v>
      </c>
      <c r="F49" s="13" t="s">
        <v>1363</v>
      </c>
      <c r="G49" s="13"/>
      <c r="H49" s="13"/>
      <c r="I49" s="12"/>
      <c r="J49" s="12"/>
    </row>
    <row r="50" spans="1:10" s="11" customFormat="1" x14ac:dyDescent="0.3">
      <c r="A50" s="12"/>
      <c r="B50" s="13" t="s">
        <v>149</v>
      </c>
      <c r="C50" s="13"/>
      <c r="D50" s="13" t="s">
        <v>344</v>
      </c>
      <c r="E50" s="57" t="s">
        <v>2097</v>
      </c>
      <c r="F50" s="13"/>
      <c r="G50" s="13" t="s">
        <v>2029</v>
      </c>
      <c r="H50" s="13" t="s">
        <v>2055</v>
      </c>
      <c r="I50" s="169" t="s">
        <v>1232</v>
      </c>
      <c r="J50" s="12"/>
    </row>
    <row r="51" spans="1:10" s="11" customFormat="1" x14ac:dyDescent="0.3">
      <c r="A51" s="12"/>
      <c r="B51" s="13"/>
      <c r="C51" s="13"/>
      <c r="D51" s="13"/>
      <c r="E51" s="57"/>
      <c r="F51" s="13"/>
      <c r="G51" s="13"/>
      <c r="H51" s="13"/>
      <c r="I51" s="12"/>
      <c r="J51" s="12"/>
    </row>
    <row r="52" spans="1:10" s="11" customFormat="1" x14ac:dyDescent="0.3">
      <c r="A52" s="12"/>
      <c r="B52" s="13"/>
      <c r="C52" s="13"/>
      <c r="D52" s="13"/>
      <c r="E52" s="57"/>
      <c r="F52" s="13"/>
      <c r="G52" s="13"/>
      <c r="H52" s="13"/>
      <c r="I52" s="12"/>
      <c r="J52" s="12"/>
    </row>
    <row r="53" spans="1:10" s="11" customFormat="1" x14ac:dyDescent="0.3">
      <c r="A53" s="12"/>
      <c r="B53" s="13"/>
      <c r="C53" s="13"/>
      <c r="D53" s="13"/>
      <c r="E53" s="57"/>
      <c r="F53" s="13"/>
      <c r="G53" s="13"/>
      <c r="H53" s="13"/>
      <c r="I53" s="12"/>
      <c r="J53" s="12"/>
    </row>
    <row r="54" spans="1:10" s="11" customFormat="1" x14ac:dyDescent="0.3">
      <c r="A54" s="12"/>
      <c r="B54" s="13"/>
      <c r="C54" s="13" t="s">
        <v>265</v>
      </c>
      <c r="D54" s="13" t="s">
        <v>277</v>
      </c>
      <c r="E54" s="13" t="s">
        <v>2097</v>
      </c>
      <c r="F54" s="13"/>
      <c r="G54" s="13"/>
      <c r="H54" s="13"/>
      <c r="I54" s="12"/>
      <c r="J54" s="12"/>
    </row>
    <row r="55" spans="1:10" s="11" customFormat="1" ht="57" x14ac:dyDescent="0.3">
      <c r="A55" s="12"/>
      <c r="B55" s="13"/>
      <c r="C55" s="13"/>
      <c r="D55" s="13" t="s">
        <v>278</v>
      </c>
      <c r="E55" s="13" t="s">
        <v>2097</v>
      </c>
      <c r="F55" s="13"/>
      <c r="G55" s="13"/>
      <c r="H55" s="13"/>
      <c r="I55" s="12"/>
      <c r="J55" s="12"/>
    </row>
    <row r="56" spans="1:10" s="11" customFormat="1" ht="57" x14ac:dyDescent="0.3">
      <c r="A56" s="12"/>
      <c r="B56" s="13"/>
      <c r="C56" s="13"/>
      <c r="D56" s="13" t="s">
        <v>279</v>
      </c>
      <c r="E56" s="13" t="s">
        <v>2097</v>
      </c>
      <c r="F56" s="13"/>
      <c r="G56" s="13"/>
      <c r="H56" s="13"/>
      <c r="I56" s="12"/>
      <c r="J56" s="12"/>
    </row>
    <row r="57" spans="1:10" s="11" customFormat="1" ht="57" x14ac:dyDescent="0.3">
      <c r="A57" s="12"/>
      <c r="B57" s="13"/>
      <c r="C57" s="13"/>
      <c r="D57" s="13" t="s">
        <v>280</v>
      </c>
      <c r="E57" s="13" t="s">
        <v>2097</v>
      </c>
      <c r="F57" s="13"/>
      <c r="G57" s="13"/>
      <c r="H57" s="13"/>
      <c r="I57" s="12"/>
      <c r="J57" s="12"/>
    </row>
    <row r="58" spans="1:10" s="11" customFormat="1" ht="57.5" thickBot="1" x14ac:dyDescent="0.35">
      <c r="A58" s="12"/>
      <c r="B58" s="13"/>
      <c r="C58" s="13"/>
      <c r="D58" s="190" t="s">
        <v>280</v>
      </c>
      <c r="E58" s="13" t="s">
        <v>2097</v>
      </c>
      <c r="F58" s="13"/>
      <c r="G58" s="13"/>
      <c r="H58" s="13"/>
      <c r="I58" s="12"/>
      <c r="J58" s="12"/>
    </row>
    <row r="59" spans="1:10" s="11" customFormat="1" ht="57.5" thickBot="1" x14ac:dyDescent="0.35">
      <c r="A59" s="12"/>
      <c r="B59" s="13"/>
      <c r="C59" s="188"/>
      <c r="D59" s="192" t="s">
        <v>281</v>
      </c>
      <c r="E59" s="189" t="s">
        <v>2097</v>
      </c>
      <c r="F59" s="13"/>
      <c r="G59" s="13"/>
      <c r="H59" s="13"/>
      <c r="I59" s="12"/>
      <c r="J59" s="12"/>
    </row>
    <row r="60" spans="1:10" s="11" customFormat="1" ht="57" x14ac:dyDescent="0.3">
      <c r="A60" s="12"/>
      <c r="B60" s="13"/>
      <c r="C60" s="13"/>
      <c r="D60" s="191" t="s">
        <v>282</v>
      </c>
      <c r="E60" s="189" t="s">
        <v>2097</v>
      </c>
      <c r="F60" s="13"/>
      <c r="G60" s="13"/>
      <c r="H60" s="13"/>
      <c r="I60" s="12"/>
      <c r="J60" s="12"/>
    </row>
    <row r="61" spans="1:10" s="11" customFormat="1" ht="57" x14ac:dyDescent="0.3">
      <c r="A61" s="12"/>
      <c r="B61" s="13"/>
      <c r="C61" s="13"/>
      <c r="D61" s="13" t="s">
        <v>283</v>
      </c>
      <c r="E61" s="189" t="s">
        <v>2097</v>
      </c>
      <c r="F61" s="13"/>
      <c r="G61" s="13" t="s">
        <v>2057</v>
      </c>
      <c r="H61" s="13" t="s">
        <v>2056</v>
      </c>
      <c r="I61" s="12"/>
      <c r="J61" s="12"/>
    </row>
    <row r="62" spans="1:10" s="11" customFormat="1" x14ac:dyDescent="0.3">
      <c r="A62" s="12"/>
      <c r="B62" s="13"/>
      <c r="C62" s="13"/>
      <c r="D62" s="13"/>
      <c r="E62" s="13"/>
      <c r="F62" s="13"/>
      <c r="G62" s="13"/>
      <c r="H62" s="13" t="s">
        <v>2058</v>
      </c>
      <c r="I62" s="12"/>
      <c r="J62" s="12"/>
    </row>
    <row r="63" spans="1:10" s="11" customFormat="1" x14ac:dyDescent="0.3">
      <c r="A63" s="12"/>
      <c r="B63" s="13"/>
      <c r="C63" s="13"/>
      <c r="D63" s="13"/>
      <c r="E63" s="13"/>
      <c r="F63" s="13"/>
      <c r="G63" s="13"/>
      <c r="H63" s="13"/>
      <c r="I63" s="12"/>
      <c r="J63" s="12"/>
    </row>
    <row r="64" spans="1:10" s="11" customFormat="1" x14ac:dyDescent="0.3">
      <c r="A64" s="12"/>
      <c r="B64" s="13"/>
      <c r="C64" s="13"/>
      <c r="D64" s="13" t="s">
        <v>284</v>
      </c>
      <c r="E64" s="13" t="s">
        <v>2097</v>
      </c>
      <c r="F64" s="13"/>
      <c r="G64" s="13"/>
      <c r="H64" s="13"/>
      <c r="I64" s="12"/>
      <c r="J64" s="12"/>
    </row>
    <row r="65" spans="1:10" s="11" customFormat="1" x14ac:dyDescent="0.3">
      <c r="A65" s="12"/>
      <c r="B65" s="13"/>
      <c r="C65" s="13"/>
      <c r="D65" s="13" t="s">
        <v>285</v>
      </c>
      <c r="E65" s="13" t="s">
        <v>2097</v>
      </c>
      <c r="F65" s="13"/>
      <c r="G65" s="13"/>
      <c r="H65" s="13"/>
      <c r="I65" s="12"/>
      <c r="J65" s="12"/>
    </row>
    <row r="66" spans="1:10" s="11" customFormat="1" x14ac:dyDescent="0.3">
      <c r="A66" s="12"/>
      <c r="B66" s="13"/>
      <c r="C66" s="13"/>
      <c r="D66" s="13"/>
      <c r="E66" s="13"/>
      <c r="F66" s="13"/>
      <c r="G66" s="13"/>
      <c r="H66" s="13"/>
      <c r="I66" s="12"/>
      <c r="J66" s="12"/>
    </row>
    <row r="67" spans="1:10" s="11" customFormat="1" x14ac:dyDescent="0.3">
      <c r="A67" s="12"/>
      <c r="B67" s="13"/>
      <c r="C67" s="13"/>
      <c r="D67" s="13"/>
      <c r="E67" s="13"/>
      <c r="F67" s="13"/>
      <c r="G67" s="13"/>
      <c r="H67" s="13"/>
      <c r="I67" s="12"/>
      <c r="J67" s="12"/>
    </row>
    <row r="68" spans="1:10" s="11" customFormat="1" ht="57" x14ac:dyDescent="0.3">
      <c r="A68" s="12"/>
      <c r="B68" s="13"/>
      <c r="C68" s="13" t="s">
        <v>264</v>
      </c>
      <c r="D68" s="13" t="s">
        <v>257</v>
      </c>
      <c r="E68" s="13" t="s">
        <v>2097</v>
      </c>
      <c r="F68" s="13"/>
      <c r="G68" s="13" t="s">
        <v>2239</v>
      </c>
      <c r="H68" s="13" t="s">
        <v>2240</v>
      </c>
      <c r="I68" s="12" t="s">
        <v>36</v>
      </c>
      <c r="J68" s="12"/>
    </row>
    <row r="69" spans="1:10" s="11" customFormat="1" ht="76" x14ac:dyDescent="0.3">
      <c r="A69" s="12"/>
      <c r="B69" s="13"/>
      <c r="C69" s="13"/>
      <c r="D69" s="13" t="s">
        <v>258</v>
      </c>
      <c r="E69" s="13" t="s">
        <v>2097</v>
      </c>
      <c r="F69" s="13"/>
      <c r="G69" s="13" t="s">
        <v>2241</v>
      </c>
      <c r="H69" s="13" t="s">
        <v>2242</v>
      </c>
      <c r="I69" s="169" t="s">
        <v>1232</v>
      </c>
      <c r="J69" s="12"/>
    </row>
    <row r="70" spans="1:10" s="11" customFormat="1" x14ac:dyDescent="0.3">
      <c r="A70" s="12"/>
      <c r="B70" s="13"/>
      <c r="C70" s="13" t="s">
        <v>342</v>
      </c>
      <c r="D70" s="13" t="s">
        <v>345</v>
      </c>
      <c r="E70" s="13" t="s">
        <v>2097</v>
      </c>
      <c r="F70" s="13"/>
      <c r="G70" s="13" t="s">
        <v>2243</v>
      </c>
      <c r="H70" s="13"/>
      <c r="I70" s="12"/>
      <c r="J70" s="12"/>
    </row>
    <row r="71" spans="1:10" s="11" customFormat="1" x14ac:dyDescent="0.3">
      <c r="A71" s="12"/>
      <c r="B71" s="13"/>
      <c r="C71" s="13"/>
      <c r="D71" s="13" t="s">
        <v>295</v>
      </c>
      <c r="E71" s="13" t="s">
        <v>2097</v>
      </c>
      <c r="F71" s="13"/>
      <c r="G71" s="13" t="s">
        <v>2244</v>
      </c>
      <c r="H71" s="13"/>
      <c r="I71" s="12"/>
      <c r="J71" s="12"/>
    </row>
    <row r="72" spans="1:10" s="11" customFormat="1" x14ac:dyDescent="0.3">
      <c r="A72" s="12"/>
      <c r="B72" s="13"/>
      <c r="C72" s="13" t="s">
        <v>346</v>
      </c>
      <c r="D72" s="13"/>
      <c r="E72" s="13" t="s">
        <v>2097</v>
      </c>
      <c r="F72" s="13"/>
      <c r="G72" s="13" t="s">
        <v>1778</v>
      </c>
      <c r="H72" s="13" t="s">
        <v>2245</v>
      </c>
      <c r="I72" s="12"/>
      <c r="J72" s="12"/>
    </row>
    <row r="73" spans="1:10" s="11" customFormat="1" x14ac:dyDescent="0.3">
      <c r="A73" s="12"/>
      <c r="B73" s="13"/>
      <c r="C73" s="13" t="s">
        <v>347</v>
      </c>
      <c r="D73" s="13"/>
      <c r="E73" s="13" t="s">
        <v>2097</v>
      </c>
      <c r="F73" s="13"/>
      <c r="G73" s="13" t="s">
        <v>1778</v>
      </c>
      <c r="H73" s="13" t="s">
        <v>2245</v>
      </c>
      <c r="I73" s="12"/>
      <c r="J73" s="12"/>
    </row>
    <row r="74" spans="1:10" ht="38" x14ac:dyDescent="0.3">
      <c r="A74" s="12"/>
      <c r="B74" s="13" t="s">
        <v>150</v>
      </c>
      <c r="C74" s="13" t="s">
        <v>2003</v>
      </c>
      <c r="D74" s="13"/>
      <c r="E74" s="13" t="s">
        <v>2097</v>
      </c>
      <c r="F74" s="13"/>
      <c r="G74" s="14" t="s">
        <v>2000</v>
      </c>
      <c r="H74" s="13" t="s">
        <v>2001</v>
      </c>
      <c r="I74" s="172" t="s">
        <v>1997</v>
      </c>
      <c r="J74" s="12"/>
    </row>
    <row r="75" spans="1:10" ht="38" x14ac:dyDescent="0.3">
      <c r="A75" s="12"/>
      <c r="B75" s="13"/>
      <c r="C75" s="13"/>
      <c r="D75" s="13"/>
      <c r="E75" s="13"/>
      <c r="F75" s="13"/>
      <c r="G75" s="14" t="s">
        <v>2002</v>
      </c>
      <c r="H75" s="13" t="s">
        <v>2174</v>
      </c>
      <c r="I75" s="172" t="s">
        <v>1997</v>
      </c>
      <c r="J75" s="12"/>
    </row>
    <row r="76" spans="1:10" s="11" customFormat="1" x14ac:dyDescent="0.3">
      <c r="A76" s="12"/>
      <c r="B76" s="13"/>
      <c r="C76" s="13"/>
      <c r="D76" s="13"/>
      <c r="E76" s="13"/>
      <c r="F76" s="13"/>
      <c r="G76" s="13"/>
      <c r="H76" s="13"/>
      <c r="I76" s="12"/>
      <c r="J76" s="12"/>
    </row>
    <row r="77" spans="1:10" s="11" customFormat="1" ht="57" x14ac:dyDescent="0.3">
      <c r="A77" s="12"/>
      <c r="B77" s="13"/>
      <c r="C77" s="13"/>
      <c r="D77" s="13" t="s">
        <v>637</v>
      </c>
      <c r="E77" s="77" t="s">
        <v>636</v>
      </c>
      <c r="F77" s="13" t="s">
        <v>635</v>
      </c>
      <c r="G77" s="13"/>
      <c r="H77" s="13"/>
      <c r="I77" s="12"/>
      <c r="J77" s="12"/>
    </row>
    <row r="78" spans="1:10" s="11" customFormat="1" ht="114" x14ac:dyDescent="0.3">
      <c r="A78" s="12"/>
      <c r="B78" s="13"/>
      <c r="C78" s="13"/>
      <c r="D78" s="13" t="s">
        <v>640</v>
      </c>
      <c r="E78" s="77" t="s">
        <v>639</v>
      </c>
      <c r="F78" s="13" t="s">
        <v>638</v>
      </c>
      <c r="G78" s="13"/>
      <c r="H78" s="13"/>
      <c r="I78" s="12"/>
      <c r="J78" s="12"/>
    </row>
    <row r="79" spans="1:10" s="11" customFormat="1" ht="114" x14ac:dyDescent="0.3">
      <c r="A79" s="12"/>
      <c r="B79" s="13"/>
      <c r="C79" s="13"/>
      <c r="D79" s="13" t="s">
        <v>643</v>
      </c>
      <c r="E79" s="77" t="s">
        <v>642</v>
      </c>
      <c r="F79" s="13" t="s">
        <v>641</v>
      </c>
      <c r="G79" s="13" t="s">
        <v>2008</v>
      </c>
      <c r="H79" s="13" t="s">
        <v>2009</v>
      </c>
      <c r="I79" s="172" t="s">
        <v>1997</v>
      </c>
      <c r="J79" s="12"/>
    </row>
    <row r="80" spans="1:10" s="11" customFormat="1" ht="57" x14ac:dyDescent="0.3">
      <c r="A80" s="12"/>
      <c r="B80" s="13"/>
      <c r="C80" s="13"/>
      <c r="D80" s="13" t="s">
        <v>649</v>
      </c>
      <c r="E80" s="77" t="s">
        <v>648</v>
      </c>
      <c r="F80" s="13" t="s">
        <v>647</v>
      </c>
      <c r="G80" s="13" t="s">
        <v>2006</v>
      </c>
      <c r="H80" s="13" t="s">
        <v>2007</v>
      </c>
      <c r="I80" s="172" t="s">
        <v>1997</v>
      </c>
      <c r="J80" s="12"/>
    </row>
    <row r="81" spans="1:10" s="11" customFormat="1" ht="57" x14ac:dyDescent="0.3">
      <c r="A81" s="12"/>
      <c r="B81" s="13"/>
      <c r="C81" s="13"/>
      <c r="D81" s="13" t="s">
        <v>652</v>
      </c>
      <c r="E81" s="77" t="s">
        <v>651</v>
      </c>
      <c r="F81" s="13" t="s">
        <v>650</v>
      </c>
      <c r="G81" s="13"/>
      <c r="H81" s="13"/>
      <c r="I81" s="12"/>
      <c r="J81" s="12"/>
    </row>
    <row r="82" spans="1:10" s="11" customFormat="1" ht="76" x14ac:dyDescent="0.3">
      <c r="A82" s="12"/>
      <c r="B82" s="13"/>
      <c r="C82" s="13"/>
      <c r="D82" s="13" t="s">
        <v>1478</v>
      </c>
      <c r="E82" s="77" t="s">
        <v>665</v>
      </c>
      <c r="F82" s="13" t="s">
        <v>664</v>
      </c>
      <c r="G82" s="13"/>
      <c r="H82" s="13"/>
      <c r="I82" s="12"/>
      <c r="J82" s="12"/>
    </row>
    <row r="83" spans="1:10" s="11" customFormat="1" ht="57" x14ac:dyDescent="0.3">
      <c r="A83" s="12"/>
      <c r="B83" s="13"/>
      <c r="C83" s="13"/>
      <c r="D83" s="13" t="s">
        <v>1479</v>
      </c>
      <c r="E83" s="77" t="s">
        <v>1477</v>
      </c>
      <c r="F83" s="13" t="s">
        <v>1480</v>
      </c>
      <c r="G83" s="13"/>
      <c r="H83" s="13"/>
      <c r="I83" s="12"/>
      <c r="J83" s="12"/>
    </row>
    <row r="84" spans="1:10" s="11" customFormat="1" ht="95" x14ac:dyDescent="0.3">
      <c r="A84" s="12"/>
      <c r="B84" s="13"/>
      <c r="C84" s="13"/>
      <c r="D84" s="13" t="s">
        <v>1482</v>
      </c>
      <c r="E84" s="77" t="s">
        <v>1481</v>
      </c>
      <c r="F84" s="13" t="s">
        <v>1483</v>
      </c>
      <c r="G84" s="13"/>
      <c r="H84" s="13"/>
      <c r="I84" s="12"/>
      <c r="J84" s="12"/>
    </row>
    <row r="85" spans="1:10" s="11" customFormat="1" ht="57" x14ac:dyDescent="0.3">
      <c r="A85" s="12"/>
      <c r="B85" s="13" t="s">
        <v>151</v>
      </c>
      <c r="C85" s="13"/>
      <c r="D85" s="13" t="s">
        <v>337</v>
      </c>
      <c r="E85" s="13" t="s">
        <v>2097</v>
      </c>
      <c r="F85" s="13"/>
      <c r="G85" s="13" t="s">
        <v>2016</v>
      </c>
      <c r="H85" s="13" t="s">
        <v>2019</v>
      </c>
      <c r="I85" s="12" t="s">
        <v>1965</v>
      </c>
      <c r="J85" s="12"/>
    </row>
    <row r="86" spans="1:10" s="11" customFormat="1" ht="57" x14ac:dyDescent="0.3">
      <c r="A86" s="12"/>
      <c r="B86" s="13"/>
      <c r="C86" s="13"/>
      <c r="D86" s="13"/>
      <c r="E86" s="13" t="s">
        <v>2097</v>
      </c>
      <c r="F86" s="13"/>
      <c r="G86" s="13" t="s">
        <v>2015</v>
      </c>
      <c r="H86" s="13" t="s">
        <v>2019</v>
      </c>
      <c r="I86" s="12" t="s">
        <v>1965</v>
      </c>
      <c r="J86" s="12"/>
    </row>
    <row r="87" spans="1:10" s="11" customFormat="1" ht="57" x14ac:dyDescent="0.3">
      <c r="A87" s="12"/>
      <c r="B87" s="13"/>
      <c r="C87" s="13"/>
      <c r="D87" s="13"/>
      <c r="E87" s="13" t="s">
        <v>2097</v>
      </c>
      <c r="F87" s="13"/>
      <c r="G87" s="13" t="s">
        <v>2017</v>
      </c>
      <c r="H87" s="13" t="s">
        <v>2018</v>
      </c>
      <c r="I87" s="12" t="s">
        <v>1965</v>
      </c>
      <c r="J87" s="12"/>
    </row>
    <row r="88" spans="1:10" s="11" customFormat="1" ht="57" x14ac:dyDescent="0.3">
      <c r="A88" s="12"/>
      <c r="B88" s="13"/>
      <c r="C88" s="13"/>
      <c r="D88" s="13"/>
      <c r="E88" s="13" t="s">
        <v>2097</v>
      </c>
      <c r="F88" s="13"/>
      <c r="G88" s="13" t="s">
        <v>2013</v>
      </c>
      <c r="H88" s="13" t="s">
        <v>2014</v>
      </c>
      <c r="I88" s="12" t="s">
        <v>1965</v>
      </c>
      <c r="J88" s="12"/>
    </row>
    <row r="89" spans="1:10" s="11" customFormat="1" x14ac:dyDescent="0.3">
      <c r="A89" s="12"/>
      <c r="B89" s="13"/>
      <c r="C89" s="13" t="s">
        <v>338</v>
      </c>
      <c r="D89" s="13" t="s">
        <v>338</v>
      </c>
      <c r="E89" s="13" t="s">
        <v>2097</v>
      </c>
      <c r="F89" s="13"/>
      <c r="G89" s="13" t="s">
        <v>2010</v>
      </c>
      <c r="H89" s="13" t="s">
        <v>2020</v>
      </c>
      <c r="I89" s="12" t="s">
        <v>1965</v>
      </c>
      <c r="J89" s="12"/>
    </row>
    <row r="90" spans="1:10" s="11" customFormat="1" x14ac:dyDescent="0.3">
      <c r="A90" s="12"/>
      <c r="B90" s="13"/>
      <c r="C90" s="13"/>
      <c r="D90" s="13"/>
      <c r="E90" s="13" t="s">
        <v>2097</v>
      </c>
      <c r="F90" s="13"/>
      <c r="G90" s="13" t="s">
        <v>2011</v>
      </c>
      <c r="H90" s="13" t="s">
        <v>2012</v>
      </c>
      <c r="I90" s="12" t="s">
        <v>1970</v>
      </c>
      <c r="J90" s="12"/>
    </row>
    <row r="91" spans="1:10" s="11" customFormat="1" ht="38" x14ac:dyDescent="0.3">
      <c r="A91" s="12"/>
      <c r="B91" s="13"/>
      <c r="C91" s="13" t="s">
        <v>265</v>
      </c>
      <c r="D91" s="13" t="s">
        <v>288</v>
      </c>
      <c r="E91" s="13" t="s">
        <v>2097</v>
      </c>
      <c r="F91" s="13"/>
      <c r="G91" s="13"/>
      <c r="H91" s="13"/>
      <c r="I91" s="12"/>
      <c r="J91" s="12"/>
    </row>
    <row r="92" spans="1:10" s="11" customFormat="1" ht="38" x14ac:dyDescent="0.3">
      <c r="A92" s="12"/>
      <c r="B92" s="13"/>
      <c r="C92" s="13"/>
      <c r="D92" s="13" t="s">
        <v>289</v>
      </c>
      <c r="E92" s="13" t="s">
        <v>2097</v>
      </c>
      <c r="F92" s="13"/>
      <c r="G92" s="13"/>
      <c r="H92" s="13"/>
      <c r="I92" s="12"/>
      <c r="J92" s="12"/>
    </row>
    <row r="93" spans="1:10" s="11" customFormat="1" ht="38" x14ac:dyDescent="0.3">
      <c r="A93" s="12"/>
      <c r="B93" s="13"/>
      <c r="C93" s="13"/>
      <c r="D93" s="13" t="s">
        <v>290</v>
      </c>
      <c r="E93" s="13" t="s">
        <v>2097</v>
      </c>
      <c r="F93" s="13"/>
      <c r="G93" s="13"/>
      <c r="H93" s="13"/>
      <c r="I93" s="12"/>
      <c r="J93" s="12"/>
    </row>
    <row r="94" spans="1:10" s="11" customFormat="1" ht="38" x14ac:dyDescent="0.3">
      <c r="A94" s="12"/>
      <c r="B94" s="13"/>
      <c r="C94" s="13"/>
      <c r="D94" s="13" t="s">
        <v>291</v>
      </c>
      <c r="E94" s="13" t="s">
        <v>2097</v>
      </c>
      <c r="F94" s="13"/>
      <c r="G94" s="13"/>
      <c r="H94" s="13"/>
      <c r="I94" s="12"/>
      <c r="J94" s="12"/>
    </row>
    <row r="95" spans="1:10" s="11" customFormat="1" ht="38" x14ac:dyDescent="0.3">
      <c r="A95" s="12"/>
      <c r="B95" s="13"/>
      <c r="C95" s="13"/>
      <c r="D95" s="13" t="s">
        <v>292</v>
      </c>
      <c r="E95" s="13" t="s">
        <v>2097</v>
      </c>
      <c r="F95" s="13"/>
      <c r="G95" s="13"/>
      <c r="H95" s="13"/>
      <c r="I95" s="12"/>
      <c r="J95" s="12"/>
    </row>
    <row r="96" spans="1:10" s="11" customFormat="1" ht="38" x14ac:dyDescent="0.3">
      <c r="A96" s="12"/>
      <c r="B96" s="13"/>
      <c r="C96" s="13"/>
      <c r="D96" s="13" t="s">
        <v>293</v>
      </c>
      <c r="E96" s="13" t="s">
        <v>2097</v>
      </c>
      <c r="F96" s="13"/>
      <c r="G96" s="13"/>
      <c r="H96" s="13"/>
      <c r="I96" s="12"/>
      <c r="J96" s="12"/>
    </row>
    <row r="97" spans="1:10" s="11" customFormat="1" x14ac:dyDescent="0.3">
      <c r="A97" s="12"/>
      <c r="B97" s="13"/>
      <c r="C97" s="13" t="s">
        <v>264</v>
      </c>
      <c r="D97" s="13" t="s">
        <v>257</v>
      </c>
      <c r="E97" s="13" t="s">
        <v>2097</v>
      </c>
      <c r="F97" s="13"/>
      <c r="G97" s="13"/>
      <c r="H97" s="13" t="s">
        <v>2246</v>
      </c>
      <c r="I97" s="12"/>
      <c r="J97" s="12"/>
    </row>
    <row r="98" spans="1:10" s="11" customFormat="1" x14ac:dyDescent="0.3">
      <c r="A98" s="12"/>
      <c r="B98" s="13"/>
      <c r="C98" s="13"/>
      <c r="D98" s="13" t="s">
        <v>258</v>
      </c>
      <c r="E98" s="13" t="s">
        <v>2097</v>
      </c>
      <c r="F98" s="13"/>
      <c r="G98" s="13"/>
      <c r="H98" s="13">
        <v>0</v>
      </c>
      <c r="I98" s="12"/>
      <c r="J98" s="12"/>
    </row>
    <row r="99" spans="1:10" s="11" customFormat="1" ht="38" x14ac:dyDescent="0.3">
      <c r="A99" s="12"/>
      <c r="B99" s="13"/>
      <c r="C99" s="13"/>
      <c r="D99" s="13" t="s">
        <v>294</v>
      </c>
      <c r="E99" s="13" t="s">
        <v>2097</v>
      </c>
      <c r="F99" s="13"/>
      <c r="G99" s="13" t="s">
        <v>2248</v>
      </c>
      <c r="H99" s="13" t="s">
        <v>2249</v>
      </c>
      <c r="I99" s="12" t="s">
        <v>36</v>
      </c>
      <c r="J99" s="12"/>
    </row>
    <row r="100" spans="1:10" s="11" customFormat="1" x14ac:dyDescent="0.3">
      <c r="A100" s="12"/>
      <c r="B100" s="13"/>
      <c r="C100" s="13"/>
      <c r="D100" s="13" t="s">
        <v>295</v>
      </c>
      <c r="E100" s="13" t="s">
        <v>2097</v>
      </c>
      <c r="F100" s="13"/>
      <c r="G100" s="13" t="s">
        <v>2247</v>
      </c>
      <c r="H100" s="13" t="s">
        <v>2249</v>
      </c>
      <c r="I100" s="12" t="s">
        <v>36</v>
      </c>
      <c r="J100" s="12"/>
    </row>
    <row r="101" spans="1:10" s="11" customFormat="1" x14ac:dyDescent="0.3">
      <c r="A101" s="12"/>
      <c r="B101" s="13"/>
      <c r="C101" s="13" t="s">
        <v>339</v>
      </c>
      <c r="D101" s="13"/>
      <c r="E101" s="13" t="s">
        <v>2097</v>
      </c>
      <c r="F101" s="13"/>
      <c r="G101" s="13"/>
      <c r="H101" s="13"/>
      <c r="I101" s="12"/>
      <c r="J101" s="12"/>
    </row>
    <row r="102" spans="1:10" s="11" customFormat="1" x14ac:dyDescent="0.3">
      <c r="A102" s="12"/>
      <c r="B102" s="13"/>
      <c r="C102" s="13" t="s">
        <v>340</v>
      </c>
      <c r="D102" s="13"/>
      <c r="E102" s="13" t="s">
        <v>2097</v>
      </c>
      <c r="F102" s="13"/>
      <c r="G102" s="13"/>
      <c r="H102" s="13"/>
      <c r="I102" s="12"/>
      <c r="J102" s="12"/>
    </row>
    <row r="103" spans="1:10" s="11" customFormat="1" ht="38" x14ac:dyDescent="0.3">
      <c r="A103" s="12"/>
      <c r="B103" s="13" t="s">
        <v>152</v>
      </c>
      <c r="C103" s="13" t="s">
        <v>348</v>
      </c>
      <c r="D103" s="13">
        <v>0</v>
      </c>
      <c r="E103" s="13" t="s">
        <v>2097</v>
      </c>
      <c r="F103" s="13"/>
      <c r="G103" s="13"/>
      <c r="H103" s="13" t="s">
        <v>2054</v>
      </c>
      <c r="I103" s="169" t="s">
        <v>1970</v>
      </c>
      <c r="J103" s="12"/>
    </row>
    <row r="104" spans="1:10" s="11" customFormat="1" x14ac:dyDescent="0.3">
      <c r="A104" s="12"/>
      <c r="B104" s="13"/>
      <c r="C104" s="13"/>
      <c r="D104" s="13">
        <v>1</v>
      </c>
      <c r="E104" s="13" t="s">
        <v>2097</v>
      </c>
      <c r="F104" s="13"/>
      <c r="G104" s="13"/>
      <c r="H104" s="13"/>
      <c r="I104" s="12" t="s">
        <v>3</v>
      </c>
      <c r="J104" s="12"/>
    </row>
    <row r="105" spans="1:10" s="11" customFormat="1" x14ac:dyDescent="0.3">
      <c r="A105" s="12"/>
      <c r="B105" s="13"/>
      <c r="C105" s="13"/>
      <c r="D105" s="13">
        <v>2</v>
      </c>
      <c r="E105" s="13" t="s">
        <v>2097</v>
      </c>
      <c r="F105" s="13"/>
      <c r="G105" s="13"/>
      <c r="H105" s="13"/>
      <c r="I105" s="12" t="s">
        <v>3</v>
      </c>
      <c r="J105" s="12"/>
    </row>
    <row r="106" spans="1:10" s="11" customFormat="1" x14ac:dyDescent="0.3">
      <c r="A106" s="12"/>
      <c r="B106" s="13"/>
      <c r="C106" s="13"/>
      <c r="D106" s="13">
        <v>3</v>
      </c>
      <c r="E106" s="13" t="s">
        <v>2097</v>
      </c>
      <c r="F106" s="13"/>
      <c r="G106" s="13"/>
      <c r="H106" s="13"/>
      <c r="I106" s="12" t="s">
        <v>3</v>
      </c>
      <c r="J106" s="12"/>
    </row>
    <row r="107" spans="1:10" s="11" customFormat="1" x14ac:dyDescent="0.3">
      <c r="A107" s="12"/>
      <c r="B107" s="13"/>
      <c r="C107" s="13" t="s">
        <v>264</v>
      </c>
      <c r="D107" s="13" t="s">
        <v>286</v>
      </c>
      <c r="E107" s="13" t="s">
        <v>2097</v>
      </c>
      <c r="F107" s="13"/>
      <c r="G107" s="13"/>
      <c r="H107" s="13"/>
      <c r="I107" s="12" t="s">
        <v>3</v>
      </c>
      <c r="J107" s="12"/>
    </row>
    <row r="108" spans="1:10" s="11" customFormat="1" x14ac:dyDescent="0.3">
      <c r="A108" s="12"/>
      <c r="B108" s="13"/>
      <c r="C108" s="13"/>
      <c r="D108" s="13" t="s">
        <v>258</v>
      </c>
      <c r="E108" s="13" t="s">
        <v>2097</v>
      </c>
      <c r="F108" s="13"/>
      <c r="G108" s="13"/>
      <c r="H108" s="13"/>
      <c r="I108" s="12" t="s">
        <v>3</v>
      </c>
      <c r="J108" s="12"/>
    </row>
    <row r="109" spans="1:10" s="11" customFormat="1" x14ac:dyDescent="0.3">
      <c r="A109" s="12"/>
      <c r="B109" s="13"/>
      <c r="C109" s="13"/>
      <c r="D109" s="13" t="s">
        <v>296</v>
      </c>
      <c r="E109" s="13" t="s">
        <v>2097</v>
      </c>
      <c r="F109" s="13"/>
      <c r="G109" s="13"/>
      <c r="H109" s="13"/>
      <c r="I109" s="12" t="s">
        <v>3</v>
      </c>
      <c r="J109" s="12"/>
    </row>
    <row r="110" spans="1:10" s="11" customFormat="1" ht="38" x14ac:dyDescent="0.3">
      <c r="A110" s="12"/>
      <c r="B110" s="13"/>
      <c r="C110" s="13"/>
      <c r="D110" s="13" t="s">
        <v>297</v>
      </c>
      <c r="E110" s="13" t="s">
        <v>2097</v>
      </c>
      <c r="F110" s="13"/>
      <c r="G110" s="13"/>
      <c r="H110" s="13"/>
      <c r="I110" s="12" t="s">
        <v>3</v>
      </c>
      <c r="J110" s="12"/>
    </row>
    <row r="111" spans="1:10" s="11" customFormat="1" ht="38" x14ac:dyDescent="0.3">
      <c r="A111" s="12"/>
      <c r="B111" s="13"/>
      <c r="C111" s="13" t="s">
        <v>342</v>
      </c>
      <c r="D111" s="13" t="s">
        <v>298</v>
      </c>
      <c r="E111" s="13" t="s">
        <v>2097</v>
      </c>
      <c r="F111" s="13"/>
      <c r="G111" s="13"/>
      <c r="H111" s="13"/>
      <c r="I111" s="12" t="s">
        <v>3</v>
      </c>
      <c r="J111" s="12"/>
    </row>
    <row r="112" spans="1:10" s="11" customFormat="1" x14ac:dyDescent="0.3">
      <c r="A112" s="12"/>
      <c r="B112" s="13"/>
      <c r="C112" s="13" t="s">
        <v>343</v>
      </c>
      <c r="D112" s="13"/>
      <c r="E112" s="13" t="s">
        <v>2097</v>
      </c>
      <c r="F112" s="13"/>
      <c r="G112" s="13"/>
      <c r="H112" s="13"/>
      <c r="I112" s="12" t="s">
        <v>3</v>
      </c>
      <c r="J112" s="12"/>
    </row>
    <row r="113" spans="1:10" s="11" customFormat="1" ht="38" x14ac:dyDescent="0.3">
      <c r="A113" s="12"/>
      <c r="B113" s="13" t="s">
        <v>153</v>
      </c>
      <c r="C113" s="13" t="s">
        <v>334</v>
      </c>
      <c r="D113" s="13"/>
      <c r="E113" s="13" t="s">
        <v>2097</v>
      </c>
      <c r="F113" s="13"/>
      <c r="G113" s="13"/>
      <c r="H113" s="13" t="s">
        <v>2054</v>
      </c>
      <c r="I113" s="169" t="s">
        <v>1970</v>
      </c>
      <c r="J113" s="12"/>
    </row>
    <row r="114" spans="1:10" s="11" customFormat="1" x14ac:dyDescent="0.3">
      <c r="A114" s="12"/>
      <c r="B114" s="13"/>
      <c r="C114" s="13" t="s">
        <v>264</v>
      </c>
      <c r="D114" s="13" t="s">
        <v>286</v>
      </c>
      <c r="E114" s="13" t="s">
        <v>2097</v>
      </c>
      <c r="F114" s="13"/>
      <c r="G114" s="13"/>
      <c r="H114" s="13"/>
      <c r="I114" s="12" t="s">
        <v>3</v>
      </c>
      <c r="J114" s="12"/>
    </row>
    <row r="115" spans="1:10" s="11" customFormat="1" x14ac:dyDescent="0.3">
      <c r="A115" s="12"/>
      <c r="B115" s="13"/>
      <c r="C115" s="13"/>
      <c r="D115" s="13" t="s">
        <v>258</v>
      </c>
      <c r="E115" s="13" t="s">
        <v>2097</v>
      </c>
      <c r="F115" s="13"/>
      <c r="G115" s="13"/>
      <c r="H115" s="13"/>
      <c r="I115" s="12" t="s">
        <v>3</v>
      </c>
      <c r="J115" s="12"/>
    </row>
    <row r="116" spans="1:10" s="11" customFormat="1" ht="38" x14ac:dyDescent="0.3">
      <c r="A116" s="12"/>
      <c r="B116" s="13" t="s">
        <v>154</v>
      </c>
      <c r="C116" s="13" t="s">
        <v>341</v>
      </c>
      <c r="D116" s="13">
        <v>0</v>
      </c>
      <c r="E116" s="13" t="s">
        <v>2097</v>
      </c>
      <c r="F116" s="13"/>
      <c r="G116" s="13"/>
      <c r="H116" s="13" t="s">
        <v>2054</v>
      </c>
      <c r="I116" s="169" t="s">
        <v>1970</v>
      </c>
      <c r="J116" s="12"/>
    </row>
    <row r="117" spans="1:10" s="11" customFormat="1" x14ac:dyDescent="0.3">
      <c r="A117" s="12"/>
      <c r="B117" s="13"/>
      <c r="C117" s="13"/>
      <c r="D117" s="13">
        <v>1</v>
      </c>
      <c r="E117" s="13" t="s">
        <v>2097</v>
      </c>
      <c r="F117" s="13"/>
      <c r="G117" s="13"/>
      <c r="H117" s="13"/>
      <c r="I117" s="12" t="s">
        <v>3</v>
      </c>
      <c r="J117" s="12"/>
    </row>
    <row r="118" spans="1:10" s="11" customFormat="1" x14ac:dyDescent="0.3">
      <c r="A118" s="12"/>
      <c r="B118" s="13"/>
      <c r="C118" s="13"/>
      <c r="D118" s="13">
        <v>2</v>
      </c>
      <c r="E118" s="13" t="s">
        <v>2097</v>
      </c>
      <c r="F118" s="13"/>
      <c r="G118" s="13"/>
      <c r="H118" s="13"/>
      <c r="I118" s="12" t="s">
        <v>3</v>
      </c>
      <c r="J118" s="12"/>
    </row>
    <row r="119" spans="1:10" s="11" customFormat="1" x14ac:dyDescent="0.3">
      <c r="A119" s="12"/>
      <c r="B119" s="13"/>
      <c r="C119" s="13"/>
      <c r="D119" s="13">
        <v>3</v>
      </c>
      <c r="E119" s="13" t="s">
        <v>2097</v>
      </c>
      <c r="F119" s="13"/>
      <c r="G119" s="13"/>
      <c r="H119" s="13"/>
      <c r="I119" s="12" t="s">
        <v>3</v>
      </c>
      <c r="J119" s="12"/>
    </row>
    <row r="120" spans="1:10" s="11" customFormat="1" x14ac:dyDescent="0.3">
      <c r="A120" s="12"/>
      <c r="B120" s="13"/>
      <c r="C120" s="13" t="s">
        <v>264</v>
      </c>
      <c r="D120" s="13" t="s">
        <v>257</v>
      </c>
      <c r="E120" s="13" t="s">
        <v>2097</v>
      </c>
      <c r="F120" s="13"/>
      <c r="G120" s="13"/>
      <c r="H120" s="13"/>
      <c r="I120" s="12" t="s">
        <v>3</v>
      </c>
      <c r="J120" s="12"/>
    </row>
    <row r="121" spans="1:10" s="11" customFormat="1" x14ac:dyDescent="0.3">
      <c r="A121" s="12"/>
      <c r="B121" s="13"/>
      <c r="C121" s="13"/>
      <c r="D121" s="13" t="s">
        <v>258</v>
      </c>
      <c r="E121" s="13" t="s">
        <v>2097</v>
      </c>
      <c r="F121" s="13"/>
      <c r="G121" s="13"/>
      <c r="H121" s="13"/>
      <c r="I121" s="12" t="s">
        <v>3</v>
      </c>
      <c r="J121" s="12"/>
    </row>
    <row r="122" spans="1:10" s="11" customFormat="1" ht="38" x14ac:dyDescent="0.3">
      <c r="A122" s="12"/>
      <c r="B122" s="13"/>
      <c r="C122" s="13"/>
      <c r="D122" s="13" t="s">
        <v>299</v>
      </c>
      <c r="E122" s="13" t="s">
        <v>2097</v>
      </c>
      <c r="F122" s="13"/>
      <c r="G122" s="13"/>
      <c r="H122" s="13"/>
      <c r="I122" s="12" t="s">
        <v>3</v>
      </c>
      <c r="J122" s="12"/>
    </row>
    <row r="123" spans="1:10" s="11" customFormat="1" ht="38" x14ac:dyDescent="0.3">
      <c r="A123" s="12"/>
      <c r="B123" s="13"/>
      <c r="C123" s="13" t="s">
        <v>342</v>
      </c>
      <c r="D123" s="13" t="s">
        <v>300</v>
      </c>
      <c r="E123" s="13" t="s">
        <v>2097</v>
      </c>
      <c r="F123" s="13"/>
      <c r="G123" s="13"/>
      <c r="H123" s="13"/>
      <c r="I123" s="12" t="s">
        <v>3</v>
      </c>
      <c r="J123" s="12"/>
    </row>
    <row r="124" spans="1:10" s="11" customFormat="1" x14ac:dyDescent="0.3">
      <c r="A124" s="12"/>
      <c r="B124" s="13"/>
      <c r="C124" s="13" t="s">
        <v>343</v>
      </c>
      <c r="D124" s="13"/>
      <c r="E124" s="13"/>
      <c r="F124" s="13"/>
      <c r="G124" s="13"/>
      <c r="H124" s="13"/>
      <c r="I124" s="12" t="s">
        <v>3</v>
      </c>
      <c r="J124" s="12"/>
    </row>
    <row r="125" spans="1:10" s="11" customFormat="1" ht="76" x14ac:dyDescent="0.3">
      <c r="A125" s="12"/>
      <c r="B125" s="13"/>
      <c r="C125" s="13"/>
      <c r="D125" s="13"/>
      <c r="E125" s="77" t="s">
        <v>439</v>
      </c>
      <c r="F125" s="13" t="s">
        <v>438</v>
      </c>
      <c r="G125" s="13"/>
      <c r="H125" s="13"/>
      <c r="I125" s="12"/>
      <c r="J125" s="12"/>
    </row>
    <row r="126" spans="1:10" s="11" customFormat="1" ht="76" x14ac:dyDescent="0.3">
      <c r="A126" s="12"/>
      <c r="B126" s="13"/>
      <c r="C126" s="13"/>
      <c r="D126" s="13" t="s">
        <v>700</v>
      </c>
      <c r="E126" s="77" t="s">
        <v>699</v>
      </c>
      <c r="F126" s="13" t="s">
        <v>698</v>
      </c>
      <c r="G126" s="13"/>
      <c r="H126" s="13"/>
      <c r="I126" s="12"/>
      <c r="J126" s="12"/>
    </row>
    <row r="127" spans="1:10" s="11" customFormat="1" ht="38" x14ac:dyDescent="0.3">
      <c r="A127" s="12"/>
      <c r="B127" s="13" t="s">
        <v>155</v>
      </c>
      <c r="C127" s="13" t="s">
        <v>301</v>
      </c>
      <c r="D127" s="13">
        <v>1</v>
      </c>
      <c r="E127" s="13" t="s">
        <v>2097</v>
      </c>
      <c r="F127" s="13"/>
      <c r="G127" s="13" t="s">
        <v>2028</v>
      </c>
      <c r="H127" s="13" t="s">
        <v>2023</v>
      </c>
      <c r="I127" s="12" t="s">
        <v>1965</v>
      </c>
      <c r="J127" s="12"/>
    </row>
    <row r="128" spans="1:10" s="11" customFormat="1" x14ac:dyDescent="0.3">
      <c r="A128" s="12"/>
      <c r="B128" s="13"/>
      <c r="C128" s="13" t="s">
        <v>302</v>
      </c>
      <c r="D128" s="13">
        <v>1</v>
      </c>
      <c r="E128" s="13" t="s">
        <v>2097</v>
      </c>
      <c r="F128" s="13"/>
      <c r="G128" s="13"/>
      <c r="H128" s="13" t="s">
        <v>2023</v>
      </c>
      <c r="I128" s="12" t="s">
        <v>1965</v>
      </c>
      <c r="J128" s="12"/>
    </row>
    <row r="129" spans="1:10" s="11" customFormat="1" x14ac:dyDescent="0.3">
      <c r="A129" s="12"/>
      <c r="B129" s="13"/>
      <c r="C129" s="13" t="s">
        <v>303</v>
      </c>
      <c r="D129" s="13">
        <v>3</v>
      </c>
      <c r="E129" s="13" t="s">
        <v>2097</v>
      </c>
      <c r="F129" s="13"/>
      <c r="G129" s="13"/>
      <c r="H129" s="13" t="s">
        <v>2023</v>
      </c>
      <c r="I129" s="12" t="s">
        <v>1965</v>
      </c>
      <c r="J129" s="12"/>
    </row>
    <row r="130" spans="1:10" s="11" customFormat="1" x14ac:dyDescent="0.3">
      <c r="A130" s="12"/>
      <c r="B130" s="13"/>
      <c r="C130" s="13" t="s">
        <v>304</v>
      </c>
      <c r="D130" s="13">
        <v>0</v>
      </c>
      <c r="E130" s="13" t="s">
        <v>2097</v>
      </c>
      <c r="F130" s="13"/>
      <c r="G130" s="13"/>
      <c r="H130" s="13" t="s">
        <v>2023</v>
      </c>
      <c r="I130" s="12" t="s">
        <v>1965</v>
      </c>
      <c r="J130" s="12"/>
    </row>
    <row r="131" spans="1:10" s="11" customFormat="1" x14ac:dyDescent="0.3">
      <c r="A131" s="12"/>
      <c r="B131" s="13"/>
      <c r="C131" s="13" t="s">
        <v>305</v>
      </c>
      <c r="D131" s="13">
        <v>2</v>
      </c>
      <c r="E131" s="13" t="s">
        <v>2097</v>
      </c>
      <c r="F131" s="13"/>
      <c r="G131" s="13"/>
      <c r="H131" s="13" t="s">
        <v>2023</v>
      </c>
      <c r="I131" s="12" t="s">
        <v>1965</v>
      </c>
      <c r="J131" s="12"/>
    </row>
    <row r="132" spans="1:10" s="11" customFormat="1" x14ac:dyDescent="0.3">
      <c r="A132" s="12"/>
      <c r="B132" s="13"/>
      <c r="C132" s="13" t="s">
        <v>306</v>
      </c>
      <c r="D132" s="13">
        <v>1</v>
      </c>
      <c r="E132" s="13" t="s">
        <v>2097</v>
      </c>
      <c r="F132" s="13"/>
      <c r="G132" s="13"/>
      <c r="H132" s="13" t="s">
        <v>2024</v>
      </c>
      <c r="I132" s="172" t="s">
        <v>1997</v>
      </c>
      <c r="J132" s="12"/>
    </row>
    <row r="133" spans="1:10" s="11" customFormat="1" ht="38" x14ac:dyDescent="0.3">
      <c r="A133" s="12"/>
      <c r="B133" s="13"/>
      <c r="C133" s="13" t="s">
        <v>307</v>
      </c>
      <c r="D133" s="13">
        <v>1</v>
      </c>
      <c r="E133" s="13" t="s">
        <v>2097</v>
      </c>
      <c r="F133" s="13"/>
      <c r="G133" s="13"/>
      <c r="H133" s="13" t="s">
        <v>2025</v>
      </c>
      <c r="I133" s="172" t="s">
        <v>1997</v>
      </c>
      <c r="J133" s="12"/>
    </row>
    <row r="134" spans="1:10" s="11" customFormat="1" x14ac:dyDescent="0.3">
      <c r="A134" s="12"/>
      <c r="B134" s="13"/>
      <c r="C134" s="13" t="s">
        <v>308</v>
      </c>
      <c r="D134" s="13">
        <v>1</v>
      </c>
      <c r="E134" s="13" t="s">
        <v>2097</v>
      </c>
      <c r="F134" s="13"/>
      <c r="G134" s="13"/>
      <c r="H134" s="13" t="s">
        <v>2023</v>
      </c>
      <c r="I134" s="12" t="s">
        <v>1965</v>
      </c>
      <c r="J134" s="12"/>
    </row>
    <row r="135" spans="1:10" s="11" customFormat="1" x14ac:dyDescent="0.3">
      <c r="A135" s="12"/>
      <c r="B135" s="13"/>
      <c r="C135" s="13" t="s">
        <v>309</v>
      </c>
      <c r="D135" s="13">
        <v>2</v>
      </c>
      <c r="E135" s="13" t="s">
        <v>2097</v>
      </c>
      <c r="F135" s="13"/>
      <c r="G135" s="13"/>
      <c r="H135" s="13" t="s">
        <v>2026</v>
      </c>
      <c r="I135" s="172" t="s">
        <v>1997</v>
      </c>
      <c r="J135" s="12"/>
    </row>
    <row r="136" spans="1:10" s="11" customFormat="1" x14ac:dyDescent="0.3">
      <c r="A136" s="12"/>
      <c r="B136" s="13"/>
      <c r="C136" s="13" t="s">
        <v>310</v>
      </c>
      <c r="D136" s="13">
        <v>0</v>
      </c>
      <c r="E136" s="13" t="s">
        <v>2097</v>
      </c>
      <c r="F136" s="13"/>
      <c r="G136" s="13"/>
      <c r="H136" s="13" t="s">
        <v>2023</v>
      </c>
      <c r="I136" s="12" t="s">
        <v>1965</v>
      </c>
      <c r="J136" s="12"/>
    </row>
    <row r="137" spans="1:10" s="11" customFormat="1" ht="38" x14ac:dyDescent="0.3">
      <c r="A137" s="12"/>
      <c r="B137" s="13"/>
      <c r="C137" s="13" t="s">
        <v>311</v>
      </c>
      <c r="D137" s="13" t="s">
        <v>2021</v>
      </c>
      <c r="E137" s="13" t="s">
        <v>2097</v>
      </c>
      <c r="F137" s="13"/>
      <c r="G137" s="13"/>
      <c r="H137" s="13" t="s">
        <v>2298</v>
      </c>
      <c r="I137" s="12" t="s">
        <v>1965</v>
      </c>
      <c r="J137" s="12"/>
    </row>
    <row r="138" spans="1:10" s="11" customFormat="1" x14ac:dyDescent="0.3">
      <c r="A138" s="12"/>
      <c r="B138" s="13"/>
      <c r="C138" s="13" t="s">
        <v>312</v>
      </c>
      <c r="D138" s="13" t="s">
        <v>313</v>
      </c>
      <c r="E138" s="13" t="s">
        <v>2097</v>
      </c>
      <c r="F138" s="13"/>
      <c r="G138" s="13"/>
      <c r="H138" s="13" t="s">
        <v>2023</v>
      </c>
      <c r="I138" s="12" t="s">
        <v>1965</v>
      </c>
      <c r="J138" s="12"/>
    </row>
    <row r="139" spans="1:10" s="11" customFormat="1" ht="38" x14ac:dyDescent="0.3">
      <c r="A139" s="12"/>
      <c r="B139" s="13"/>
      <c r="C139" s="13" t="s">
        <v>314</v>
      </c>
      <c r="D139" s="13" t="s">
        <v>2022</v>
      </c>
      <c r="E139" s="13" t="s">
        <v>2097</v>
      </c>
      <c r="F139" s="13"/>
      <c r="G139" s="13"/>
      <c r="H139" s="13" t="s">
        <v>2027</v>
      </c>
      <c r="I139" s="200" t="s">
        <v>1232</v>
      </c>
      <c r="J139" s="12"/>
    </row>
    <row r="140" spans="1:10" s="11" customFormat="1" ht="38" x14ac:dyDescent="0.3">
      <c r="A140" s="12"/>
      <c r="B140" s="13" t="s">
        <v>156</v>
      </c>
      <c r="C140" s="13" t="s">
        <v>315</v>
      </c>
      <c r="D140" s="13"/>
      <c r="E140" s="13" t="s">
        <v>2097</v>
      </c>
      <c r="F140" s="13"/>
      <c r="G140" s="13"/>
      <c r="H140" s="13" t="s">
        <v>2273</v>
      </c>
      <c r="I140" s="172" t="s">
        <v>39</v>
      </c>
      <c r="J140" s="12"/>
    </row>
    <row r="141" spans="1:10" s="11" customFormat="1" x14ac:dyDescent="0.3">
      <c r="A141" s="12"/>
      <c r="B141" s="13"/>
      <c r="C141" s="13" t="s">
        <v>316</v>
      </c>
      <c r="D141" s="13"/>
      <c r="E141" s="13" t="s">
        <v>2097</v>
      </c>
      <c r="F141" s="13" t="s">
        <v>2176</v>
      </c>
      <c r="G141" s="13"/>
      <c r="H141" s="13" t="s">
        <v>2252</v>
      </c>
      <c r="I141" s="12"/>
      <c r="J141" s="12"/>
    </row>
    <row r="142" spans="1:10" s="11" customFormat="1" x14ac:dyDescent="0.3">
      <c r="A142" s="12"/>
      <c r="B142" s="13"/>
      <c r="C142" s="13" t="s">
        <v>317</v>
      </c>
      <c r="D142" s="13"/>
      <c r="E142" s="13" t="s">
        <v>2097</v>
      </c>
      <c r="F142" s="13" t="s">
        <v>2177</v>
      </c>
      <c r="G142" s="13"/>
      <c r="H142" s="13" t="s">
        <v>2253</v>
      </c>
      <c r="I142" s="12"/>
      <c r="J142" s="12"/>
    </row>
    <row r="143" spans="1:10" s="11" customFormat="1" x14ac:dyDescent="0.3">
      <c r="A143" s="12"/>
      <c r="B143" s="13"/>
      <c r="C143" s="13" t="s">
        <v>318</v>
      </c>
      <c r="D143" s="13"/>
      <c r="E143" s="13" t="s">
        <v>2097</v>
      </c>
      <c r="F143" s="13" t="s">
        <v>2178</v>
      </c>
      <c r="G143" s="13"/>
      <c r="H143" s="13" t="s">
        <v>2250</v>
      </c>
      <c r="I143" s="12"/>
      <c r="J143" s="12"/>
    </row>
    <row r="144" spans="1:10" s="11" customFormat="1" x14ac:dyDescent="0.3">
      <c r="A144" s="12"/>
      <c r="B144" s="13"/>
      <c r="C144" s="13" t="s">
        <v>319</v>
      </c>
      <c r="D144" s="13"/>
      <c r="E144" s="13" t="s">
        <v>2097</v>
      </c>
      <c r="F144" s="13" t="s">
        <v>2179</v>
      </c>
      <c r="G144" s="13"/>
      <c r="H144" s="13" t="s">
        <v>2251</v>
      </c>
      <c r="I144" s="12"/>
      <c r="J144" s="12"/>
    </row>
    <row r="145" spans="1:10" s="11" customFormat="1" x14ac:dyDescent="0.3">
      <c r="A145" s="12"/>
      <c r="B145" s="13"/>
      <c r="C145" s="13" t="s">
        <v>320</v>
      </c>
      <c r="D145" s="13"/>
      <c r="E145" s="13" t="s">
        <v>2097</v>
      </c>
      <c r="F145" s="13" t="s">
        <v>2180</v>
      </c>
      <c r="G145" s="13"/>
      <c r="H145" s="13"/>
      <c r="I145" s="12"/>
      <c r="J145" s="12"/>
    </row>
    <row r="146" spans="1:10" s="11" customFormat="1" x14ac:dyDescent="0.3">
      <c r="A146" s="12"/>
      <c r="B146" s="13"/>
      <c r="C146" s="13" t="s">
        <v>321</v>
      </c>
      <c r="D146" s="13"/>
      <c r="E146" s="13" t="s">
        <v>2097</v>
      </c>
      <c r="F146" s="13" t="s">
        <v>2181</v>
      </c>
      <c r="G146" s="13"/>
      <c r="H146" s="13"/>
      <c r="I146" s="12"/>
      <c r="J146" s="12"/>
    </row>
    <row r="147" spans="1:10" s="11" customFormat="1" x14ac:dyDescent="0.3">
      <c r="A147" s="12"/>
      <c r="B147" s="13"/>
      <c r="C147" s="13" t="s">
        <v>322</v>
      </c>
      <c r="D147" s="13"/>
      <c r="E147" s="13" t="s">
        <v>2097</v>
      </c>
      <c r="F147" s="13" t="s">
        <v>2182</v>
      </c>
      <c r="G147" s="13"/>
      <c r="H147" s="13"/>
      <c r="I147" s="12"/>
      <c r="J147" s="12"/>
    </row>
    <row r="148" spans="1:10" s="11" customFormat="1" x14ac:dyDescent="0.3">
      <c r="A148" s="12"/>
      <c r="B148" s="13"/>
      <c r="C148" s="13" t="s">
        <v>323</v>
      </c>
      <c r="D148" s="13"/>
      <c r="E148" s="13" t="s">
        <v>2097</v>
      </c>
      <c r="F148" s="13" t="s">
        <v>2183</v>
      </c>
      <c r="G148" s="13"/>
      <c r="H148" s="13"/>
      <c r="I148" s="12"/>
      <c r="J148" s="12"/>
    </row>
    <row r="149" spans="1:10" s="11" customFormat="1" x14ac:dyDescent="0.3">
      <c r="A149" s="12"/>
      <c r="B149" s="13"/>
      <c r="C149" s="13" t="s">
        <v>336</v>
      </c>
      <c r="D149" s="13"/>
      <c r="E149" s="13" t="s">
        <v>2097</v>
      </c>
      <c r="F149" s="13" t="s">
        <v>2184</v>
      </c>
      <c r="G149" s="13"/>
      <c r="H149" s="13" t="s">
        <v>2254</v>
      </c>
      <c r="I149" s="12"/>
      <c r="J149" s="12"/>
    </row>
    <row r="150" spans="1:10" s="11" customFormat="1" ht="76" x14ac:dyDescent="0.3">
      <c r="A150" s="12"/>
      <c r="B150" s="13"/>
      <c r="C150" s="13" t="s">
        <v>324</v>
      </c>
      <c r="D150" s="13"/>
      <c r="E150" s="13" t="s">
        <v>2097</v>
      </c>
      <c r="F150" s="13" t="s">
        <v>2185</v>
      </c>
      <c r="G150" s="13"/>
      <c r="H150" s="13" t="s">
        <v>2295</v>
      </c>
      <c r="I150" s="172" t="s">
        <v>2258</v>
      </c>
      <c r="J150" s="12"/>
    </row>
    <row r="151" spans="1:10" s="11" customFormat="1" x14ac:dyDescent="0.3">
      <c r="A151" s="12"/>
      <c r="B151" s="13"/>
      <c r="C151" s="13" t="s">
        <v>325</v>
      </c>
      <c r="D151" s="13"/>
      <c r="E151" s="13" t="s">
        <v>2097</v>
      </c>
      <c r="F151" s="13" t="s">
        <v>2186</v>
      </c>
      <c r="G151" s="13"/>
      <c r="H151" s="13"/>
      <c r="I151" s="12"/>
      <c r="J151" s="12"/>
    </row>
    <row r="152" spans="1:10" s="11" customFormat="1" x14ac:dyDescent="0.3">
      <c r="A152" s="12"/>
      <c r="B152" s="13"/>
      <c r="C152" s="13" t="s">
        <v>326</v>
      </c>
      <c r="D152" s="13"/>
      <c r="E152" s="13" t="s">
        <v>2097</v>
      </c>
      <c r="F152" s="13" t="s">
        <v>2187</v>
      </c>
      <c r="G152" s="13"/>
      <c r="H152" s="13" t="s">
        <v>2296</v>
      </c>
      <c r="I152" s="12"/>
      <c r="J152" s="12"/>
    </row>
    <row r="153" spans="1:10" s="11" customFormat="1" x14ac:dyDescent="0.3">
      <c r="A153" s="12"/>
      <c r="B153" s="13"/>
      <c r="C153" s="13" t="s">
        <v>327</v>
      </c>
      <c r="D153" s="13"/>
      <c r="E153" s="13" t="s">
        <v>2097</v>
      </c>
      <c r="F153" s="13" t="s">
        <v>2188</v>
      </c>
      <c r="G153" s="13"/>
      <c r="H153" s="13" t="s">
        <v>2297</v>
      </c>
      <c r="I153" s="12" t="s">
        <v>2291</v>
      </c>
      <c r="J153" s="12"/>
    </row>
    <row r="154" spans="1:10" s="11" customFormat="1" x14ac:dyDescent="0.3">
      <c r="A154" s="12"/>
      <c r="B154" s="13"/>
      <c r="C154" s="13" t="s">
        <v>328</v>
      </c>
      <c r="D154" s="13"/>
      <c r="E154" s="13" t="s">
        <v>2097</v>
      </c>
      <c r="F154" s="13" t="s">
        <v>2189</v>
      </c>
      <c r="G154" s="13" t="s">
        <v>2030</v>
      </c>
      <c r="H154" s="13" t="s">
        <v>2031</v>
      </c>
      <c r="I154" s="12"/>
      <c r="J154" s="12"/>
    </row>
    <row r="155" spans="1:10" s="11" customFormat="1" x14ac:dyDescent="0.3">
      <c r="A155" s="12"/>
      <c r="B155" s="13"/>
      <c r="C155" s="13"/>
      <c r="D155" s="13"/>
      <c r="E155" s="13" t="s">
        <v>2097</v>
      </c>
      <c r="F155" s="13"/>
      <c r="G155" s="13" t="s">
        <v>2033</v>
      </c>
      <c r="H155" s="13" t="s">
        <v>2034</v>
      </c>
      <c r="I155" s="12"/>
      <c r="J155" s="12"/>
    </row>
    <row r="156" spans="1:10" s="11" customFormat="1" x14ac:dyDescent="0.3">
      <c r="A156" s="12"/>
      <c r="B156" s="13"/>
      <c r="C156" s="13" t="s">
        <v>329</v>
      </c>
      <c r="D156" s="13"/>
      <c r="E156" s="13" t="s">
        <v>2097</v>
      </c>
      <c r="F156" s="13" t="s">
        <v>2190</v>
      </c>
      <c r="G156" s="13" t="s">
        <v>2030</v>
      </c>
      <c r="H156" s="13" t="s">
        <v>2032</v>
      </c>
      <c r="I156" s="12"/>
      <c r="J156" s="12"/>
    </row>
    <row r="157" spans="1:10" s="11" customFormat="1" x14ac:dyDescent="0.3">
      <c r="A157" s="12"/>
      <c r="B157" s="13"/>
      <c r="C157" s="13"/>
      <c r="D157" s="13"/>
      <c r="E157" s="13" t="s">
        <v>2097</v>
      </c>
      <c r="F157" s="13"/>
      <c r="G157" s="13" t="s">
        <v>2033</v>
      </c>
      <c r="H157" s="13" t="s">
        <v>2035</v>
      </c>
      <c r="I157" s="12"/>
      <c r="J157" s="12"/>
    </row>
    <row r="158" spans="1:10" s="11" customFormat="1" x14ac:dyDescent="0.3">
      <c r="A158" s="12"/>
      <c r="B158" s="13"/>
      <c r="C158" s="13" t="s">
        <v>330</v>
      </c>
      <c r="D158" s="13"/>
      <c r="E158" s="13" t="s">
        <v>2097</v>
      </c>
      <c r="F158" s="13" t="s">
        <v>2191</v>
      </c>
      <c r="G158" s="13"/>
      <c r="H158" s="13"/>
      <c r="I158" s="12"/>
      <c r="J158" s="12"/>
    </row>
    <row r="159" spans="1:10" s="11" customFormat="1" x14ac:dyDescent="0.3">
      <c r="A159" s="12"/>
      <c r="B159" s="13"/>
      <c r="C159" s="13" t="s">
        <v>331</v>
      </c>
      <c r="D159" s="13"/>
      <c r="E159" s="13" t="s">
        <v>2097</v>
      </c>
      <c r="F159" s="13" t="s">
        <v>2192</v>
      </c>
      <c r="G159" s="13"/>
      <c r="H159" s="13"/>
      <c r="I159" s="12"/>
      <c r="J159" s="12"/>
    </row>
    <row r="160" spans="1:10" s="11" customFormat="1" x14ac:dyDescent="0.3">
      <c r="A160" s="12"/>
      <c r="B160" s="13"/>
      <c r="C160" s="13" t="s">
        <v>332</v>
      </c>
      <c r="D160" s="13"/>
      <c r="E160" s="13" t="s">
        <v>2097</v>
      </c>
      <c r="F160" s="13" t="s">
        <v>2193</v>
      </c>
      <c r="G160" s="13"/>
      <c r="H160" s="13"/>
      <c r="I160" s="12"/>
      <c r="J160" s="12"/>
    </row>
    <row r="161" spans="1:10" s="11" customFormat="1" x14ac:dyDescent="0.3">
      <c r="A161" s="12"/>
      <c r="B161" s="13"/>
      <c r="C161" s="13" t="s">
        <v>333</v>
      </c>
      <c r="D161" s="13"/>
      <c r="E161" s="13" t="s">
        <v>2097</v>
      </c>
      <c r="F161" s="13"/>
      <c r="G161" s="13"/>
      <c r="H161" s="13"/>
      <c r="I161" s="12"/>
      <c r="J161" s="12"/>
    </row>
    <row r="162" spans="1:10" s="11" customFormat="1" x14ac:dyDescent="0.3">
      <c r="A162" s="12"/>
      <c r="B162" s="13"/>
      <c r="C162" s="13" t="s">
        <v>335</v>
      </c>
      <c r="D162" s="13"/>
      <c r="E162" s="13" t="s">
        <v>2097</v>
      </c>
      <c r="F162" s="13"/>
      <c r="G162" s="13"/>
      <c r="H162" s="13"/>
      <c r="I162" s="12"/>
      <c r="J162" s="12"/>
    </row>
    <row r="163" spans="1:10" s="11" customFormat="1" ht="38" x14ac:dyDescent="0.3">
      <c r="A163" s="12"/>
      <c r="B163" s="13" t="s">
        <v>111</v>
      </c>
      <c r="C163" s="13"/>
      <c r="D163" s="13"/>
      <c r="E163" s="13" t="s">
        <v>2097</v>
      </c>
      <c r="F163" s="13"/>
      <c r="G163" s="13" t="s">
        <v>1971</v>
      </c>
      <c r="H163" s="13" t="s">
        <v>1973</v>
      </c>
      <c r="I163" s="12" t="s">
        <v>1965</v>
      </c>
      <c r="J163" s="12"/>
    </row>
    <row r="164" spans="1:10" s="11" customFormat="1" ht="38" x14ac:dyDescent="0.3">
      <c r="A164" s="12"/>
      <c r="B164" s="13" t="s">
        <v>112</v>
      </c>
      <c r="C164" s="13"/>
      <c r="D164" s="13"/>
      <c r="E164" s="13" t="s">
        <v>2097</v>
      </c>
      <c r="F164" s="13"/>
      <c r="G164" s="13" t="s">
        <v>1972</v>
      </c>
      <c r="H164" s="13" t="s">
        <v>1974</v>
      </c>
      <c r="I164" s="12" t="s">
        <v>1965</v>
      </c>
      <c r="J164" s="12"/>
    </row>
    <row r="165" spans="1:10" s="11" customFormat="1" ht="114" x14ac:dyDescent="0.3">
      <c r="A165" s="12"/>
      <c r="B165" s="13"/>
      <c r="C165" s="13"/>
      <c r="D165" s="13" t="s">
        <v>768</v>
      </c>
      <c r="E165" s="77" t="s">
        <v>767</v>
      </c>
      <c r="F165" s="13" t="s">
        <v>766</v>
      </c>
      <c r="G165" s="67"/>
      <c r="H165" s="58"/>
      <c r="I165" s="58"/>
      <c r="J165" s="12"/>
    </row>
    <row r="166" spans="1:10" x14ac:dyDescent="0.3">
      <c r="B166" s="13" t="s">
        <v>96</v>
      </c>
      <c r="C166" s="13" t="s">
        <v>2275</v>
      </c>
      <c r="D166" s="13" t="s">
        <v>2276</v>
      </c>
      <c r="E166" s="13" t="s">
        <v>2097</v>
      </c>
      <c r="F166" s="13"/>
      <c r="G166" s="13"/>
      <c r="H166" s="13" t="s">
        <v>2282</v>
      </c>
      <c r="I166" s="271" t="s">
        <v>2283</v>
      </c>
    </row>
    <row r="167" spans="1:10" ht="38" x14ac:dyDescent="0.3">
      <c r="B167" s="13"/>
      <c r="C167" s="13"/>
      <c r="D167" s="13" t="s">
        <v>2277</v>
      </c>
      <c r="E167" s="13" t="s">
        <v>2097</v>
      </c>
      <c r="F167" s="13"/>
      <c r="G167" s="13"/>
      <c r="H167" s="13"/>
      <c r="I167" s="271" t="s">
        <v>2283</v>
      </c>
    </row>
    <row r="168" spans="1:10" ht="38" x14ac:dyDescent="0.3">
      <c r="B168" s="13"/>
      <c r="C168" s="13"/>
      <c r="D168" s="13" t="s">
        <v>2278</v>
      </c>
      <c r="E168" s="13" t="s">
        <v>2097</v>
      </c>
      <c r="F168" s="13"/>
      <c r="G168" s="13"/>
      <c r="H168" s="13"/>
      <c r="I168" s="271" t="s">
        <v>2283</v>
      </c>
    </row>
    <row r="169" spans="1:10" ht="38" x14ac:dyDescent="0.3">
      <c r="B169" s="13"/>
      <c r="C169" s="13" t="s">
        <v>2279</v>
      </c>
      <c r="D169" s="13" t="s">
        <v>2280</v>
      </c>
      <c r="E169" s="13" t="s">
        <v>2097</v>
      </c>
      <c r="F169" s="13"/>
      <c r="G169" s="13"/>
      <c r="H169" s="13"/>
      <c r="I169" s="271" t="s">
        <v>2283</v>
      </c>
    </row>
    <row r="170" spans="1:10" ht="38" x14ac:dyDescent="0.3">
      <c r="B170" s="13"/>
      <c r="C170" s="13"/>
      <c r="D170" s="13" t="s">
        <v>2281</v>
      </c>
      <c r="E170" s="13" t="s">
        <v>2097</v>
      </c>
      <c r="F170" s="13"/>
      <c r="G170" s="13"/>
      <c r="H170" s="13"/>
      <c r="I170" s="271" t="s">
        <v>2283</v>
      </c>
    </row>
    <row r="171" spans="1:10" x14ac:dyDescent="0.3">
      <c r="B171" s="13"/>
      <c r="C171" s="13"/>
      <c r="D171" s="13"/>
      <c r="E171" s="13" t="s">
        <v>2097</v>
      </c>
      <c r="F171" s="13"/>
      <c r="G171" s="13"/>
      <c r="H171" s="13"/>
      <c r="I171" s="12"/>
    </row>
    <row r="172" spans="1:10" x14ac:dyDescent="0.3">
      <c r="B172" s="13"/>
      <c r="C172" s="13"/>
      <c r="D172" s="13"/>
      <c r="E172" s="13" t="s">
        <v>2097</v>
      </c>
      <c r="F172" s="13"/>
      <c r="G172" s="13"/>
      <c r="H172" s="13"/>
      <c r="I172" s="12"/>
    </row>
  </sheetData>
  <autoFilter ref="A2:J2" xr:uid="{B7C676F5-79CF-49A4-BBB6-CCB8F082D595}"/>
  <mergeCells count="1">
    <mergeCell ref="A1:J1"/>
  </mergeCells>
  <phoneticPr fontId="1"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4D6226-08D3-418C-9E8E-5D5B6E6BB5B7}">
  <dimension ref="A1:L52"/>
  <sheetViews>
    <sheetView zoomScale="55" zoomScaleNormal="55" workbookViewId="0">
      <pane xSplit="1" ySplit="2" topLeftCell="B24" activePane="bottomRight" state="frozen"/>
      <selection pane="topRight" activeCell="B1" sqref="B1"/>
      <selection pane="bottomLeft" activeCell="A3" sqref="A3"/>
      <selection pane="bottomRight" activeCell="F33" sqref="F33"/>
    </sheetView>
  </sheetViews>
  <sheetFormatPr defaultColWidth="8.25" defaultRowHeight="19" x14ac:dyDescent="0.3"/>
  <cols>
    <col min="1" max="1" width="6.25" style="11" customWidth="1"/>
    <col min="2" max="2" width="26.25" style="10" customWidth="1"/>
    <col min="3" max="3" width="18.83203125" style="10" customWidth="1"/>
    <col min="4" max="4" width="13.6640625" style="10" customWidth="1"/>
    <col min="5" max="5" width="61.33203125" style="10" customWidth="1"/>
    <col min="6" max="6" width="50.08203125" style="10" customWidth="1"/>
    <col min="7" max="7" width="88.08203125" style="10" customWidth="1"/>
    <col min="8" max="8" width="14.75" style="11" customWidth="1"/>
    <col min="9" max="9" width="20.83203125" style="10" customWidth="1"/>
    <col min="10" max="10" width="8.25" style="10"/>
    <col min="11" max="11" width="24.08203125" style="10" customWidth="1"/>
    <col min="12" max="12" width="27.33203125" style="10" customWidth="1"/>
    <col min="13" max="16384" width="8.25" style="10"/>
  </cols>
  <sheetData>
    <row r="1" spans="1:12" ht="34" x14ac:dyDescent="0.3">
      <c r="A1" s="233" t="s">
        <v>366</v>
      </c>
      <c r="B1" s="233"/>
      <c r="C1" s="233"/>
      <c r="D1" s="233"/>
      <c r="E1" s="233"/>
      <c r="F1" s="233"/>
      <c r="G1" s="233"/>
      <c r="H1" s="233"/>
      <c r="I1" s="233"/>
    </row>
    <row r="2" spans="1:12" s="11" customFormat="1" ht="40.5" thickBot="1" x14ac:dyDescent="0.35">
      <c r="A2" s="1" t="s">
        <v>49</v>
      </c>
      <c r="B2" s="1" t="s">
        <v>50</v>
      </c>
      <c r="C2" s="1" t="s">
        <v>51</v>
      </c>
      <c r="D2" s="1" t="s">
        <v>416</v>
      </c>
      <c r="E2" s="1" t="s">
        <v>52</v>
      </c>
      <c r="F2" s="1" t="s">
        <v>53</v>
      </c>
      <c r="G2" s="1" t="s">
        <v>54</v>
      </c>
      <c r="H2" s="1" t="s">
        <v>55</v>
      </c>
      <c r="I2" s="1" t="s">
        <v>56</v>
      </c>
    </row>
    <row r="3" spans="1:12" s="11" customFormat="1" ht="76.5" thickBot="1" x14ac:dyDescent="0.5">
      <c r="A3" s="12">
        <v>1</v>
      </c>
      <c r="B3" s="13" t="s">
        <v>440</v>
      </c>
      <c r="C3" s="13" t="s">
        <v>1138</v>
      </c>
      <c r="D3" s="77" t="s">
        <v>443</v>
      </c>
      <c r="E3" s="13" t="s">
        <v>441</v>
      </c>
      <c r="F3" s="13"/>
      <c r="G3" s="13" t="s">
        <v>2175</v>
      </c>
      <c r="H3" s="12"/>
      <c r="I3" s="12"/>
      <c r="K3" s="181" t="s">
        <v>1220</v>
      </c>
      <c r="L3" s="179">
        <f>COUNTA(D3:D155)</f>
        <v>50</v>
      </c>
    </row>
    <row r="4" spans="1:12" s="11" customFormat="1" ht="114.5" thickBot="1" x14ac:dyDescent="0.5">
      <c r="A4" s="12"/>
      <c r="B4" s="13"/>
      <c r="C4" s="13" t="s">
        <v>444</v>
      </c>
      <c r="D4" s="77" t="s">
        <v>448</v>
      </c>
      <c r="E4" s="13" t="s">
        <v>442</v>
      </c>
      <c r="F4" s="13"/>
      <c r="G4" s="13"/>
      <c r="H4" s="12"/>
      <c r="I4" s="12"/>
      <c r="K4" s="181" t="s">
        <v>1221</v>
      </c>
      <c r="L4" s="179">
        <f>COUNTIF(H3:H104,"ok")</f>
        <v>1</v>
      </c>
    </row>
    <row r="5" spans="1:12" s="11" customFormat="1" ht="76.5" thickBot="1" x14ac:dyDescent="0.5">
      <c r="A5" s="12"/>
      <c r="B5" s="13"/>
      <c r="C5" s="13" t="s">
        <v>445</v>
      </c>
      <c r="D5" s="77" t="s">
        <v>447</v>
      </c>
      <c r="E5" s="13" t="s">
        <v>446</v>
      </c>
      <c r="F5" s="13"/>
      <c r="G5" s="13" t="s">
        <v>2306</v>
      </c>
      <c r="H5" s="172" t="s">
        <v>2258</v>
      </c>
      <c r="I5" s="12"/>
      <c r="K5" s="181" t="s">
        <v>1211</v>
      </c>
      <c r="L5" s="179">
        <f>COUNTIF(H3:H104,"NG")+COUNTIF(H3:H104,"TBD")</f>
        <v>10</v>
      </c>
    </row>
    <row r="6" spans="1:12" s="11" customFormat="1" ht="38.5" thickBot="1" x14ac:dyDescent="0.5">
      <c r="A6" s="12"/>
      <c r="B6" s="13"/>
      <c r="C6" s="13" t="s">
        <v>464</v>
      </c>
      <c r="D6" s="77" t="s">
        <v>463</v>
      </c>
      <c r="E6" s="13" t="s">
        <v>462</v>
      </c>
      <c r="F6" s="13"/>
      <c r="G6" s="13"/>
      <c r="H6" s="12" t="s">
        <v>2259</v>
      </c>
      <c r="I6" s="12"/>
      <c r="K6" s="181" t="s">
        <v>1212</v>
      </c>
      <c r="L6" s="179">
        <f>L3-L4-L5-L7</f>
        <v>39</v>
      </c>
    </row>
    <row r="7" spans="1:12" s="11" customFormat="1" ht="76.5" thickBot="1" x14ac:dyDescent="0.5">
      <c r="A7" s="12"/>
      <c r="B7" s="13"/>
      <c r="C7" s="13" t="s">
        <v>718</v>
      </c>
      <c r="D7" s="77" t="s">
        <v>717</v>
      </c>
      <c r="E7" s="13" t="s">
        <v>716</v>
      </c>
      <c r="F7" s="13"/>
      <c r="G7" s="13"/>
      <c r="H7" s="12"/>
      <c r="I7" s="12"/>
      <c r="K7" s="181" t="s">
        <v>1201</v>
      </c>
      <c r="L7" s="136">
        <f>COUNTIF(H3:H104,"to do")</f>
        <v>0</v>
      </c>
    </row>
    <row r="8" spans="1:12" s="11" customFormat="1" ht="57" x14ac:dyDescent="0.3">
      <c r="A8" s="12"/>
      <c r="B8" s="13"/>
      <c r="C8" s="13" t="s">
        <v>849</v>
      </c>
      <c r="D8" s="77" t="s">
        <v>848</v>
      </c>
      <c r="E8" s="13" t="s">
        <v>847</v>
      </c>
      <c r="F8" s="13"/>
      <c r="G8" s="13"/>
      <c r="H8" s="12"/>
      <c r="I8" s="12"/>
    </row>
    <row r="9" spans="1:12" s="11" customFormat="1" ht="57" x14ac:dyDescent="0.3">
      <c r="A9" s="12">
        <v>2</v>
      </c>
      <c r="B9" s="13" t="s">
        <v>449</v>
      </c>
      <c r="C9" s="13"/>
      <c r="D9" s="77" t="s">
        <v>451</v>
      </c>
      <c r="E9" s="13" t="s">
        <v>450</v>
      </c>
      <c r="F9" s="13"/>
      <c r="G9" s="13"/>
      <c r="H9" s="12"/>
      <c r="I9" s="12"/>
    </row>
    <row r="10" spans="1:12" s="11" customFormat="1" ht="76" x14ac:dyDescent="0.3">
      <c r="A10" s="12">
        <v>3</v>
      </c>
      <c r="B10" s="13" t="s">
        <v>452</v>
      </c>
      <c r="C10" s="13"/>
      <c r="D10" s="77" t="s">
        <v>454</v>
      </c>
      <c r="E10" s="13" t="s">
        <v>453</v>
      </c>
      <c r="F10" s="13"/>
      <c r="G10" s="13" t="s">
        <v>2299</v>
      </c>
      <c r="H10" s="172" t="s">
        <v>2258</v>
      </c>
      <c r="I10" s="12"/>
    </row>
    <row r="11" spans="1:12" s="11" customFormat="1" ht="76" x14ac:dyDescent="0.3">
      <c r="A11" s="12">
        <v>4</v>
      </c>
      <c r="B11" s="13" t="s">
        <v>543</v>
      </c>
      <c r="C11" s="13"/>
      <c r="D11" s="77" t="s">
        <v>544</v>
      </c>
      <c r="E11" s="13" t="s">
        <v>545</v>
      </c>
      <c r="F11" s="13"/>
      <c r="G11" s="13"/>
      <c r="H11" s="12"/>
      <c r="I11" s="12"/>
    </row>
    <row r="12" spans="1:12" s="11" customFormat="1" ht="38" x14ac:dyDescent="0.3">
      <c r="A12" s="12">
        <v>5</v>
      </c>
      <c r="B12" s="13" t="s">
        <v>622</v>
      </c>
      <c r="C12" s="13"/>
      <c r="D12" s="77" t="s">
        <v>621</v>
      </c>
      <c r="E12" s="13" t="s">
        <v>620</v>
      </c>
      <c r="F12" s="13"/>
      <c r="G12" s="13"/>
      <c r="H12" s="12"/>
      <c r="I12" s="12"/>
    </row>
    <row r="13" spans="1:12" s="11" customFormat="1" ht="95" x14ac:dyDescent="0.3">
      <c r="A13" s="12">
        <v>6</v>
      </c>
      <c r="B13" s="13" t="s">
        <v>633</v>
      </c>
      <c r="C13" s="13"/>
      <c r="D13" s="77" t="s">
        <v>634</v>
      </c>
      <c r="E13" s="13" t="s">
        <v>632</v>
      </c>
      <c r="F13" s="13"/>
      <c r="G13" s="13"/>
      <c r="H13" s="12"/>
      <c r="I13" s="14"/>
    </row>
    <row r="14" spans="1:12" s="11" customFormat="1" ht="76" x14ac:dyDescent="0.3">
      <c r="A14" s="12">
        <v>7</v>
      </c>
      <c r="B14" s="13" t="s">
        <v>646</v>
      </c>
      <c r="C14" s="13"/>
      <c r="D14" s="77" t="s">
        <v>645</v>
      </c>
      <c r="E14" s="13" t="s">
        <v>644</v>
      </c>
      <c r="F14" s="13" t="s">
        <v>2302</v>
      </c>
      <c r="G14" s="13" t="s">
        <v>2303</v>
      </c>
      <c r="H14" s="172" t="s">
        <v>2258</v>
      </c>
      <c r="I14" s="14"/>
    </row>
    <row r="15" spans="1:12" s="11" customFormat="1" ht="76" x14ac:dyDescent="0.3">
      <c r="A15" s="12">
        <v>8</v>
      </c>
      <c r="B15" s="13" t="s">
        <v>685</v>
      </c>
      <c r="C15" s="13"/>
      <c r="D15" s="77" t="s">
        <v>684</v>
      </c>
      <c r="E15" s="13" t="s">
        <v>683</v>
      </c>
      <c r="F15" s="13"/>
      <c r="G15" s="13"/>
      <c r="H15" s="12"/>
      <c r="I15" s="12"/>
    </row>
    <row r="16" spans="1:12" s="11" customFormat="1" ht="81" customHeight="1" x14ac:dyDescent="0.3">
      <c r="A16" s="267">
        <v>9</v>
      </c>
      <c r="B16" s="267" t="s">
        <v>712</v>
      </c>
      <c r="C16" s="267"/>
      <c r="D16" s="77" t="s">
        <v>711</v>
      </c>
      <c r="E16" s="13" t="s">
        <v>710</v>
      </c>
      <c r="F16" s="13"/>
      <c r="G16" s="13"/>
      <c r="H16" s="12"/>
      <c r="I16" s="12"/>
    </row>
    <row r="17" spans="1:9" s="11" customFormat="1" x14ac:dyDescent="0.3">
      <c r="A17" s="268"/>
      <c r="B17" s="268"/>
      <c r="C17" s="268"/>
      <c r="D17" s="77" t="s">
        <v>1358</v>
      </c>
      <c r="E17" s="13" t="s">
        <v>1359</v>
      </c>
      <c r="F17" s="13"/>
      <c r="G17" s="13"/>
      <c r="H17" s="12"/>
      <c r="I17" s="12"/>
    </row>
    <row r="18" spans="1:9" ht="95" x14ac:dyDescent="0.3">
      <c r="A18" s="12">
        <v>10</v>
      </c>
      <c r="B18" s="13" t="s">
        <v>880</v>
      </c>
      <c r="C18" s="13"/>
      <c r="D18" s="77" t="s">
        <v>879</v>
      </c>
      <c r="E18" s="13" t="s">
        <v>878</v>
      </c>
      <c r="F18" s="14"/>
      <c r="G18" s="13"/>
      <c r="H18" s="12"/>
      <c r="I18" s="12"/>
    </row>
    <row r="19" spans="1:9" s="11" customFormat="1" ht="57" x14ac:dyDescent="0.3">
      <c r="A19" s="12">
        <v>11</v>
      </c>
      <c r="B19" s="13" t="s">
        <v>901</v>
      </c>
      <c r="C19" s="13"/>
      <c r="D19" s="77" t="s">
        <v>900</v>
      </c>
      <c r="E19" s="13" t="s">
        <v>899</v>
      </c>
      <c r="F19" s="13"/>
      <c r="G19" s="13"/>
      <c r="H19" s="12"/>
      <c r="I19" s="12"/>
    </row>
    <row r="20" spans="1:9" s="11" customFormat="1" ht="76" x14ac:dyDescent="0.3">
      <c r="A20" s="12">
        <v>12</v>
      </c>
      <c r="B20" s="13" t="s">
        <v>909</v>
      </c>
      <c r="C20" s="13"/>
      <c r="D20" s="77" t="s">
        <v>908</v>
      </c>
      <c r="E20" s="13" t="s">
        <v>907</v>
      </c>
      <c r="F20" s="13"/>
      <c r="G20" s="13"/>
      <c r="H20" s="12"/>
      <c r="I20" s="12"/>
    </row>
    <row r="21" spans="1:9" s="11" customFormat="1" ht="57" x14ac:dyDescent="0.3">
      <c r="A21" s="12">
        <v>13</v>
      </c>
      <c r="B21" s="13" t="s">
        <v>541</v>
      </c>
      <c r="C21" s="13"/>
      <c r="D21" s="77" t="s">
        <v>542</v>
      </c>
      <c r="E21" s="13" t="s">
        <v>540</v>
      </c>
      <c r="F21" s="13"/>
      <c r="G21" s="13"/>
      <c r="H21" s="12"/>
      <c r="I21" s="12"/>
    </row>
    <row r="22" spans="1:9" s="11" customFormat="1" ht="114" x14ac:dyDescent="0.3">
      <c r="A22" s="12">
        <v>14</v>
      </c>
      <c r="B22" s="13" t="s">
        <v>643</v>
      </c>
      <c r="C22" s="13"/>
      <c r="D22" s="77" t="s">
        <v>642</v>
      </c>
      <c r="E22" s="13" t="s">
        <v>641</v>
      </c>
      <c r="F22" s="13" t="s">
        <v>2302</v>
      </c>
      <c r="G22" s="13" t="s">
        <v>2303</v>
      </c>
      <c r="H22" s="172" t="s">
        <v>2258</v>
      </c>
      <c r="I22" s="12"/>
    </row>
    <row r="23" spans="1:9" ht="114" x14ac:dyDescent="0.3">
      <c r="A23" s="12">
        <v>15</v>
      </c>
      <c r="B23" s="13" t="s">
        <v>1160</v>
      </c>
      <c r="C23" s="14"/>
      <c r="D23" s="77" t="s">
        <v>1163</v>
      </c>
      <c r="E23" s="13" t="s">
        <v>1166</v>
      </c>
      <c r="F23" s="14" t="s">
        <v>2304</v>
      </c>
      <c r="G23" s="199" t="s">
        <v>2305</v>
      </c>
      <c r="H23" s="172" t="s">
        <v>2258</v>
      </c>
      <c r="I23" s="14"/>
    </row>
    <row r="24" spans="1:9" ht="116" customHeight="1" x14ac:dyDescent="0.3">
      <c r="A24" s="12">
        <v>16</v>
      </c>
      <c r="B24" s="13" t="s">
        <v>1161</v>
      </c>
      <c r="C24" s="14"/>
      <c r="D24" s="77" t="s">
        <v>1164</v>
      </c>
      <c r="E24" s="13" t="s">
        <v>1167</v>
      </c>
      <c r="F24" s="14" t="s">
        <v>2304</v>
      </c>
      <c r="G24" s="199" t="s">
        <v>2305</v>
      </c>
      <c r="H24" s="172" t="s">
        <v>2258</v>
      </c>
      <c r="I24" s="14"/>
    </row>
    <row r="25" spans="1:9" ht="119.5" customHeight="1" x14ac:dyDescent="0.3">
      <c r="A25" s="12">
        <v>17</v>
      </c>
      <c r="B25" s="13" t="s">
        <v>1162</v>
      </c>
      <c r="C25" s="14"/>
      <c r="D25" s="77" t="s">
        <v>1165</v>
      </c>
      <c r="E25" s="13" t="s">
        <v>1168</v>
      </c>
      <c r="F25" s="14" t="s">
        <v>2304</v>
      </c>
      <c r="G25" s="199" t="s">
        <v>2305</v>
      </c>
      <c r="H25" s="172" t="s">
        <v>2258</v>
      </c>
      <c r="I25" s="14"/>
    </row>
    <row r="26" spans="1:9" ht="152" x14ac:dyDescent="0.3">
      <c r="A26" s="12">
        <v>18</v>
      </c>
      <c r="B26" s="13" t="s">
        <v>1169</v>
      </c>
      <c r="C26" s="14"/>
      <c r="D26" s="77" t="s">
        <v>1172</v>
      </c>
      <c r="E26" s="13" t="s">
        <v>1175</v>
      </c>
      <c r="F26" s="14"/>
      <c r="G26" s="14"/>
      <c r="H26" s="12"/>
      <c r="I26" s="14"/>
    </row>
    <row r="27" spans="1:9" ht="133" x14ac:dyDescent="0.3">
      <c r="A27" s="12">
        <v>19</v>
      </c>
      <c r="B27" s="13" t="s">
        <v>1170</v>
      </c>
      <c r="C27" s="14"/>
      <c r="D27" s="77" t="s">
        <v>1173</v>
      </c>
      <c r="E27" s="13" t="s">
        <v>1176</v>
      </c>
      <c r="F27" s="14"/>
      <c r="G27" s="14"/>
      <c r="H27" s="12"/>
      <c r="I27" s="14"/>
    </row>
    <row r="28" spans="1:9" ht="76" x14ac:dyDescent="0.3">
      <c r="A28" s="12">
        <v>20</v>
      </c>
      <c r="B28" s="13" t="s">
        <v>1171</v>
      </c>
      <c r="C28" s="14"/>
      <c r="D28" s="77" t="s">
        <v>1174</v>
      </c>
      <c r="E28" s="13" t="s">
        <v>1177</v>
      </c>
      <c r="F28" s="14"/>
      <c r="G28" s="14"/>
      <c r="H28" s="12"/>
      <c r="I28" s="14"/>
    </row>
    <row r="29" spans="1:9" ht="114" x14ac:dyDescent="0.3">
      <c r="A29" s="12">
        <v>21</v>
      </c>
      <c r="B29" s="14" t="s">
        <v>682</v>
      </c>
      <c r="C29" s="14"/>
      <c r="D29" s="77" t="s">
        <v>681</v>
      </c>
      <c r="E29" s="14" t="s">
        <v>680</v>
      </c>
      <c r="F29" s="14"/>
      <c r="G29" s="14"/>
      <c r="H29" s="12"/>
      <c r="I29" s="14"/>
    </row>
    <row r="30" spans="1:9" ht="57" x14ac:dyDescent="0.3">
      <c r="A30" s="12">
        <v>22</v>
      </c>
      <c r="B30" s="14" t="s">
        <v>1402</v>
      </c>
      <c r="C30" s="14"/>
      <c r="D30" s="77" t="s">
        <v>1401</v>
      </c>
      <c r="E30" s="14" t="s">
        <v>1403</v>
      </c>
      <c r="F30" s="14"/>
      <c r="G30" s="14"/>
      <c r="H30" s="12"/>
      <c r="I30" s="14"/>
    </row>
    <row r="31" spans="1:9" ht="57" x14ac:dyDescent="0.3">
      <c r="A31" s="12">
        <v>23</v>
      </c>
      <c r="B31" s="14" t="s">
        <v>1405</v>
      </c>
      <c r="C31" s="14"/>
      <c r="D31" s="77" t="s">
        <v>1404</v>
      </c>
      <c r="E31" s="14" t="s">
        <v>1406</v>
      </c>
      <c r="F31" s="14"/>
      <c r="G31" s="14"/>
      <c r="H31" s="12"/>
      <c r="I31" s="14"/>
    </row>
    <row r="32" spans="1:9" ht="152" x14ac:dyDescent="0.3">
      <c r="A32" s="12">
        <v>24</v>
      </c>
      <c r="B32" s="14" t="s">
        <v>1408</v>
      </c>
      <c r="C32" s="14"/>
      <c r="D32" s="77" t="s">
        <v>1407</v>
      </c>
      <c r="E32" s="14" t="s">
        <v>1409</v>
      </c>
      <c r="F32" s="14" t="s">
        <v>2354</v>
      </c>
      <c r="G32" s="198" t="s">
        <v>2355</v>
      </c>
      <c r="H32" s="64" t="s">
        <v>2258</v>
      </c>
      <c r="I32" s="14"/>
    </row>
    <row r="33" spans="1:9" ht="76" x14ac:dyDescent="0.3">
      <c r="A33" s="12">
        <v>25</v>
      </c>
      <c r="B33" s="14" t="s">
        <v>1411</v>
      </c>
      <c r="C33" s="14"/>
      <c r="D33" s="77" t="s">
        <v>1410</v>
      </c>
      <c r="E33" s="14" t="s">
        <v>1412</v>
      </c>
      <c r="F33" s="14"/>
      <c r="G33" s="14" t="s">
        <v>2307</v>
      </c>
      <c r="H33" s="64" t="s">
        <v>2258</v>
      </c>
      <c r="I33" s="14"/>
    </row>
    <row r="34" spans="1:9" ht="152" x14ac:dyDescent="0.3">
      <c r="A34" s="12">
        <v>26</v>
      </c>
      <c r="B34" s="14" t="s">
        <v>1414</v>
      </c>
      <c r="C34" s="14"/>
      <c r="D34" s="77" t="s">
        <v>1413</v>
      </c>
      <c r="E34" s="14" t="s">
        <v>1415</v>
      </c>
      <c r="F34" s="14" t="s">
        <v>2354</v>
      </c>
      <c r="G34" s="198" t="s">
        <v>2355</v>
      </c>
      <c r="H34" s="64" t="s">
        <v>2258</v>
      </c>
      <c r="I34" s="14"/>
    </row>
    <row r="35" spans="1:9" ht="133" x14ac:dyDescent="0.3">
      <c r="A35" s="12">
        <v>27</v>
      </c>
      <c r="B35" s="14" t="s">
        <v>1417</v>
      </c>
      <c r="C35" s="14"/>
      <c r="D35" s="77" t="s">
        <v>1416</v>
      </c>
      <c r="E35" s="14" t="s">
        <v>1418</v>
      </c>
      <c r="F35" s="14"/>
      <c r="G35" s="14"/>
      <c r="H35" s="12"/>
      <c r="I35" s="14"/>
    </row>
    <row r="36" spans="1:9" ht="95" x14ac:dyDescent="0.3">
      <c r="A36" s="12">
        <v>28</v>
      </c>
      <c r="B36" s="14" t="s">
        <v>1420</v>
      </c>
      <c r="C36" s="14"/>
      <c r="D36" s="77" t="s">
        <v>1419</v>
      </c>
      <c r="E36" s="14" t="s">
        <v>1421</v>
      </c>
      <c r="F36" s="14"/>
      <c r="G36" s="14"/>
      <c r="H36" s="12"/>
      <c r="I36" s="14"/>
    </row>
    <row r="37" spans="1:9" ht="95" x14ac:dyDescent="0.3">
      <c r="A37" s="12">
        <v>29</v>
      </c>
      <c r="B37" s="14" t="s">
        <v>1423</v>
      </c>
      <c r="C37" s="14"/>
      <c r="D37" s="77" t="s">
        <v>1422</v>
      </c>
      <c r="E37" s="14" t="s">
        <v>1424</v>
      </c>
      <c r="F37" s="14"/>
      <c r="G37" s="14"/>
      <c r="H37" s="12"/>
      <c r="I37" s="14"/>
    </row>
    <row r="38" spans="1:9" ht="57" x14ac:dyDescent="0.3">
      <c r="A38" s="12">
        <v>30</v>
      </c>
      <c r="B38" s="14" t="s">
        <v>1426</v>
      </c>
      <c r="C38" s="14"/>
      <c r="D38" s="77" t="s">
        <v>1425</v>
      </c>
      <c r="E38" s="14" t="s">
        <v>1427</v>
      </c>
      <c r="F38" s="14"/>
      <c r="G38" s="14"/>
      <c r="H38" s="12"/>
      <c r="I38" s="14"/>
    </row>
    <row r="39" spans="1:9" ht="57" x14ac:dyDescent="0.3">
      <c r="A39" s="12">
        <v>31</v>
      </c>
      <c r="B39" s="14" t="s">
        <v>1429</v>
      </c>
      <c r="C39" s="14"/>
      <c r="D39" s="77" t="s">
        <v>1428</v>
      </c>
      <c r="E39" s="14" t="s">
        <v>1430</v>
      </c>
      <c r="F39" s="14"/>
      <c r="G39" s="14"/>
      <c r="H39" s="12"/>
      <c r="I39" s="14"/>
    </row>
    <row r="40" spans="1:9" ht="38" x14ac:dyDescent="0.3">
      <c r="A40" s="12">
        <v>32</v>
      </c>
      <c r="B40" s="14" t="s">
        <v>1432</v>
      </c>
      <c r="C40" s="14"/>
      <c r="D40" s="77" t="s">
        <v>1431</v>
      </c>
      <c r="E40" s="14" t="s">
        <v>1433</v>
      </c>
      <c r="F40" s="14"/>
      <c r="G40" s="14"/>
      <c r="H40" s="12"/>
      <c r="I40" s="14"/>
    </row>
    <row r="41" spans="1:9" ht="57" x14ac:dyDescent="0.3">
      <c r="A41" s="12">
        <v>33</v>
      </c>
      <c r="B41" s="14" t="s">
        <v>1438</v>
      </c>
      <c r="C41" s="14"/>
      <c r="D41" s="77" t="s">
        <v>1437</v>
      </c>
      <c r="E41" s="14" t="s">
        <v>1439</v>
      </c>
      <c r="F41" s="14"/>
      <c r="G41" s="14"/>
      <c r="H41" s="12"/>
      <c r="I41" s="14"/>
    </row>
    <row r="42" spans="1:9" ht="76" x14ac:dyDescent="0.3">
      <c r="A42" s="12">
        <v>34</v>
      </c>
      <c r="B42" s="14" t="s">
        <v>1468</v>
      </c>
      <c r="C42" s="14"/>
      <c r="D42" s="77" t="s">
        <v>1467</v>
      </c>
      <c r="E42" s="14" t="s">
        <v>1469</v>
      </c>
      <c r="F42" s="14"/>
      <c r="G42" s="14"/>
      <c r="H42" s="12"/>
      <c r="I42" s="14"/>
    </row>
    <row r="43" spans="1:9" ht="57" x14ac:dyDescent="0.3">
      <c r="A43" s="12">
        <v>35</v>
      </c>
      <c r="B43" s="14" t="s">
        <v>1531</v>
      </c>
      <c r="C43" s="14" t="s">
        <v>1532</v>
      </c>
      <c r="D43" s="77" t="s">
        <v>1530</v>
      </c>
      <c r="E43" s="14" t="s">
        <v>1533</v>
      </c>
      <c r="F43" s="14"/>
      <c r="G43" s="14"/>
      <c r="H43" s="12"/>
      <c r="I43" s="14"/>
    </row>
    <row r="44" spans="1:9" ht="57" x14ac:dyDescent="0.3">
      <c r="A44" s="12">
        <v>36</v>
      </c>
      <c r="B44" s="14" t="s">
        <v>1535</v>
      </c>
      <c r="C44" s="14" t="s">
        <v>1536</v>
      </c>
      <c r="D44" s="77" t="s">
        <v>1534</v>
      </c>
      <c r="E44" s="14" t="s">
        <v>1537</v>
      </c>
      <c r="F44" s="14"/>
      <c r="G44" s="14"/>
      <c r="H44" s="12"/>
      <c r="I44" s="14"/>
    </row>
    <row r="45" spans="1:9" x14ac:dyDescent="0.3">
      <c r="A45" s="12">
        <v>37</v>
      </c>
      <c r="B45" s="14" t="s">
        <v>1618</v>
      </c>
      <c r="C45" s="14"/>
      <c r="D45" s="77" t="s">
        <v>1617</v>
      </c>
      <c r="E45" s="14" t="s">
        <v>1619</v>
      </c>
      <c r="F45" s="14"/>
      <c r="G45" s="14"/>
      <c r="H45" s="12"/>
      <c r="I45" s="14"/>
    </row>
    <row r="46" spans="1:9" ht="38" x14ac:dyDescent="0.3">
      <c r="A46" s="12">
        <v>38</v>
      </c>
      <c r="B46" s="14" t="s">
        <v>1621</v>
      </c>
      <c r="C46" s="14"/>
      <c r="D46" s="77" t="s">
        <v>1620</v>
      </c>
      <c r="E46" s="14" t="s">
        <v>1622</v>
      </c>
      <c r="F46" s="14"/>
      <c r="G46" s="14"/>
      <c r="H46" s="12"/>
      <c r="I46" s="14"/>
    </row>
    <row r="47" spans="1:9" ht="38" x14ac:dyDescent="0.3">
      <c r="A47" s="12">
        <v>39</v>
      </c>
      <c r="B47" s="14" t="s">
        <v>1152</v>
      </c>
      <c r="C47" s="14"/>
      <c r="D47" s="77" t="s">
        <v>1153</v>
      </c>
      <c r="E47" s="14" t="s">
        <v>1154</v>
      </c>
      <c r="F47" s="14"/>
      <c r="G47" s="14"/>
      <c r="H47" s="12"/>
      <c r="I47" s="14"/>
    </row>
    <row r="48" spans="1:9" ht="114" x14ac:dyDescent="0.3">
      <c r="A48" s="12">
        <v>40</v>
      </c>
      <c r="B48" s="14" t="s">
        <v>1660</v>
      </c>
      <c r="C48" s="14" t="s">
        <v>1662</v>
      </c>
      <c r="D48" s="77" t="s">
        <v>1661</v>
      </c>
      <c r="E48" s="14" t="s">
        <v>1663</v>
      </c>
      <c r="F48" s="14"/>
      <c r="G48" s="14"/>
      <c r="H48" s="12"/>
      <c r="I48" s="14"/>
    </row>
    <row r="49" spans="1:9" ht="76" x14ac:dyDescent="0.3">
      <c r="A49" s="12">
        <v>41</v>
      </c>
      <c r="B49" s="14" t="s">
        <v>1664</v>
      </c>
      <c r="C49" s="14" t="s">
        <v>1665</v>
      </c>
      <c r="D49" s="77" t="s">
        <v>1666</v>
      </c>
      <c r="E49" s="14" t="s">
        <v>1667</v>
      </c>
      <c r="F49" s="14"/>
      <c r="G49" s="14"/>
      <c r="H49" s="12"/>
      <c r="I49" s="14"/>
    </row>
    <row r="50" spans="1:9" ht="38.5" thickBot="1" x14ac:dyDescent="0.35">
      <c r="A50" s="12">
        <v>42</v>
      </c>
      <c r="B50" s="14" t="s">
        <v>975</v>
      </c>
      <c r="C50" s="14" t="s">
        <v>1668</v>
      </c>
      <c r="D50" s="195" t="s">
        <v>1670</v>
      </c>
      <c r="E50" s="14" t="s">
        <v>1669</v>
      </c>
      <c r="F50" s="14"/>
      <c r="G50" s="14"/>
      <c r="H50" s="12"/>
      <c r="I50" s="14"/>
    </row>
    <row r="51" spans="1:9" ht="76.5" thickBot="1" x14ac:dyDescent="0.35">
      <c r="A51" s="12">
        <v>43</v>
      </c>
      <c r="B51" s="14" t="s">
        <v>1679</v>
      </c>
      <c r="C51" s="193" t="s">
        <v>1681</v>
      </c>
      <c r="D51" s="197" t="s">
        <v>1680</v>
      </c>
      <c r="E51" s="194" t="s">
        <v>1682</v>
      </c>
      <c r="F51" s="14"/>
      <c r="G51" s="14"/>
      <c r="H51" s="12"/>
      <c r="I51" s="14"/>
    </row>
    <row r="52" spans="1:9" ht="76" x14ac:dyDescent="0.3">
      <c r="A52" s="12"/>
      <c r="B52" s="14"/>
      <c r="C52" s="14" t="s">
        <v>1684</v>
      </c>
      <c r="D52" s="196" t="s">
        <v>1683</v>
      </c>
      <c r="E52" s="14" t="s">
        <v>1685</v>
      </c>
      <c r="F52" s="14"/>
      <c r="G52" s="14"/>
      <c r="H52" s="12"/>
      <c r="I52" s="14"/>
    </row>
  </sheetData>
  <autoFilter ref="A2:I21" xr:uid="{FEBB4791-23C5-4886-8E51-23BBBC7FD1FC}"/>
  <mergeCells count="4">
    <mergeCell ref="A1:I1"/>
    <mergeCell ref="B16:B17"/>
    <mergeCell ref="A16:A17"/>
    <mergeCell ref="C16:C17"/>
  </mergeCells>
  <phoneticPr fontId="1" type="noConversion"/>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89839F-2591-4D3A-A638-7F77731DB1C4}">
  <dimension ref="A1:M61"/>
  <sheetViews>
    <sheetView zoomScale="55" zoomScaleNormal="55" workbookViewId="0">
      <selection activeCell="L9" sqref="L9"/>
    </sheetView>
  </sheetViews>
  <sheetFormatPr defaultColWidth="8.25" defaultRowHeight="19" x14ac:dyDescent="0.3"/>
  <cols>
    <col min="1" max="1" width="6.25" style="11" customWidth="1"/>
    <col min="2" max="2" width="22.83203125" style="10" customWidth="1"/>
    <col min="3" max="3" width="22.83203125" style="157" customWidth="1"/>
    <col min="4" max="4" width="13.58203125" style="10" bestFit="1" customWidth="1"/>
    <col min="5" max="5" width="34.08203125" style="157" customWidth="1"/>
    <col min="6" max="6" width="46.83203125" style="10" customWidth="1"/>
    <col min="7" max="7" width="106.58203125" style="10" customWidth="1"/>
    <col min="8" max="8" width="29.75" style="11" customWidth="1"/>
    <col min="9" max="9" width="20.83203125" style="10" customWidth="1"/>
    <col min="10" max="11" width="8.25" style="10"/>
    <col min="12" max="12" width="37.08203125" style="10" customWidth="1"/>
    <col min="13" max="13" width="33.58203125" style="10" customWidth="1"/>
    <col min="14" max="16384" width="8.25" style="10"/>
  </cols>
  <sheetData>
    <row r="1" spans="1:13" ht="30" customHeight="1" x14ac:dyDescent="0.3">
      <c r="A1" s="252" t="s">
        <v>1716</v>
      </c>
      <c r="B1" s="252"/>
      <c r="C1" s="252"/>
      <c r="D1" s="252"/>
      <c r="E1" s="252"/>
      <c r="F1" s="252"/>
      <c r="G1" s="252"/>
      <c r="H1" s="252"/>
      <c r="I1" s="252"/>
    </row>
    <row r="2" spans="1:13" s="11" customFormat="1" ht="40.5" thickBot="1" x14ac:dyDescent="0.35">
      <c r="A2" s="1" t="s">
        <v>49</v>
      </c>
      <c r="B2" s="1" t="s">
        <v>50</v>
      </c>
      <c r="C2" s="1" t="s">
        <v>51</v>
      </c>
      <c r="D2" s="1" t="s">
        <v>416</v>
      </c>
      <c r="E2" s="1" t="s">
        <v>52</v>
      </c>
      <c r="F2" s="1" t="s">
        <v>53</v>
      </c>
      <c r="G2" s="1" t="s">
        <v>54</v>
      </c>
      <c r="H2" s="1" t="s">
        <v>55</v>
      </c>
      <c r="I2" s="1" t="s">
        <v>56</v>
      </c>
    </row>
    <row r="3" spans="1:13" s="11" customFormat="1" ht="304.5" thickBot="1" x14ac:dyDescent="0.5">
      <c r="A3" s="12"/>
      <c r="B3" s="13" t="s">
        <v>1567</v>
      </c>
      <c r="C3" s="13" t="s">
        <v>1565</v>
      </c>
      <c r="D3" s="158" t="s">
        <v>1538</v>
      </c>
      <c r="E3" s="13" t="s">
        <v>1564</v>
      </c>
      <c r="F3" s="13"/>
      <c r="G3" s="13"/>
      <c r="H3" s="12"/>
      <c r="I3" s="12"/>
      <c r="L3" s="181" t="s">
        <v>1220</v>
      </c>
      <c r="M3" s="179">
        <f>COUNTA(E3:E147)</f>
        <v>24</v>
      </c>
    </row>
    <row r="4" spans="1:13" s="11" customFormat="1" ht="95.5" thickBot="1" x14ac:dyDescent="0.5">
      <c r="A4" s="12"/>
      <c r="B4" s="13"/>
      <c r="C4" s="13" t="s">
        <v>1566</v>
      </c>
      <c r="D4" s="158" t="s">
        <v>1539</v>
      </c>
      <c r="E4" s="13" t="s">
        <v>1568</v>
      </c>
      <c r="F4" s="13"/>
      <c r="G4" s="13"/>
      <c r="H4" s="12"/>
      <c r="I4" s="12"/>
      <c r="L4" s="181" t="s">
        <v>1221</v>
      </c>
      <c r="M4" s="179">
        <f>COUNTIF(I3:I98,"ok")</f>
        <v>0</v>
      </c>
    </row>
    <row r="5" spans="1:13" s="11" customFormat="1" ht="57.5" thickBot="1" x14ac:dyDescent="0.5">
      <c r="A5" s="12"/>
      <c r="B5" s="13"/>
      <c r="C5" s="13" t="s">
        <v>1569</v>
      </c>
      <c r="D5" s="158" t="s">
        <v>1540</v>
      </c>
      <c r="E5" s="13" t="s">
        <v>1570</v>
      </c>
      <c r="F5" s="13"/>
      <c r="G5" s="13"/>
      <c r="H5" s="12"/>
      <c r="I5" s="12"/>
      <c r="L5" s="181" t="s">
        <v>1211</v>
      </c>
      <c r="M5" s="179">
        <f>COUNTIF(I3:I98,"NG")+COUNTIF(I3:I98,"TBD")</f>
        <v>0</v>
      </c>
    </row>
    <row r="6" spans="1:13" s="11" customFormat="1" ht="76.5" thickBot="1" x14ac:dyDescent="0.5">
      <c r="A6" s="12"/>
      <c r="B6" s="13" t="s">
        <v>1571</v>
      </c>
      <c r="C6" s="13" t="s">
        <v>1572</v>
      </c>
      <c r="D6" s="158" t="s">
        <v>1541</v>
      </c>
      <c r="E6" s="13" t="s">
        <v>1573</v>
      </c>
      <c r="F6" s="13"/>
      <c r="G6" s="13"/>
      <c r="H6" s="12"/>
      <c r="I6" s="12"/>
      <c r="L6" s="181" t="s">
        <v>1212</v>
      </c>
      <c r="M6" s="179">
        <f>M3-M4-M5-M7</f>
        <v>24</v>
      </c>
    </row>
    <row r="7" spans="1:13" s="11" customFormat="1" ht="76.5" thickBot="1" x14ac:dyDescent="0.5">
      <c r="A7" s="12"/>
      <c r="B7" s="13"/>
      <c r="C7" s="13" t="s">
        <v>1574</v>
      </c>
      <c r="D7" s="159" t="s">
        <v>1542</v>
      </c>
      <c r="E7" s="13" t="s">
        <v>1575</v>
      </c>
      <c r="F7" s="13"/>
      <c r="G7" s="13"/>
      <c r="H7" s="12"/>
      <c r="I7" s="12"/>
      <c r="L7" s="181" t="s">
        <v>1201</v>
      </c>
      <c r="M7" s="179">
        <f>COUNTIF(I3:I98,"to do")</f>
        <v>0</v>
      </c>
    </row>
    <row r="8" spans="1:13" s="11" customFormat="1" ht="76" x14ac:dyDescent="0.3">
      <c r="A8" s="12"/>
      <c r="B8" s="13" t="s">
        <v>1576</v>
      </c>
      <c r="C8" s="13" t="s">
        <v>1563</v>
      </c>
      <c r="D8" s="159" t="s">
        <v>1543</v>
      </c>
      <c r="E8" s="13" t="s">
        <v>1577</v>
      </c>
      <c r="F8" s="13"/>
      <c r="G8" s="13"/>
      <c r="H8" s="12"/>
      <c r="I8" s="12"/>
    </row>
    <row r="9" spans="1:13" s="11" customFormat="1" ht="95" x14ac:dyDescent="0.3">
      <c r="A9" s="12"/>
      <c r="B9" s="13"/>
      <c r="C9" s="13" t="s">
        <v>1578</v>
      </c>
      <c r="D9" s="159" t="s">
        <v>1544</v>
      </c>
      <c r="E9" s="13" t="s">
        <v>1579</v>
      </c>
      <c r="F9" s="13"/>
      <c r="G9" s="13"/>
      <c r="H9" s="12"/>
      <c r="I9" s="12"/>
    </row>
    <row r="10" spans="1:13" s="11" customFormat="1" ht="95" x14ac:dyDescent="0.3">
      <c r="A10" s="12"/>
      <c r="B10" s="13"/>
      <c r="C10" s="13" t="s">
        <v>1580</v>
      </c>
      <c r="D10" s="159" t="s">
        <v>1545</v>
      </c>
      <c r="E10" s="13" t="s">
        <v>1581</v>
      </c>
      <c r="F10" s="13"/>
      <c r="G10" s="13"/>
      <c r="H10" s="12"/>
      <c r="I10" s="12"/>
    </row>
    <row r="11" spans="1:13" ht="133" x14ac:dyDescent="0.3">
      <c r="A11" s="12"/>
      <c r="B11" s="13" t="s">
        <v>1582</v>
      </c>
      <c r="C11" s="13" t="s">
        <v>1557</v>
      </c>
      <c r="D11" s="159" t="s">
        <v>1546</v>
      </c>
      <c r="E11" s="13" t="s">
        <v>1583</v>
      </c>
      <c r="F11" s="14"/>
      <c r="G11" s="13"/>
      <c r="H11" s="12"/>
      <c r="I11" s="12"/>
    </row>
    <row r="12" spans="1:13" s="11" customFormat="1" ht="114" x14ac:dyDescent="0.3">
      <c r="A12" s="12"/>
      <c r="B12" s="13"/>
      <c r="C12" s="13" t="s">
        <v>1558</v>
      </c>
      <c r="D12" s="159" t="s">
        <v>1547</v>
      </c>
      <c r="E12" s="13" t="s">
        <v>1584</v>
      </c>
      <c r="F12" s="13"/>
      <c r="G12" s="13"/>
      <c r="H12" s="12"/>
      <c r="I12" s="12"/>
    </row>
    <row r="13" spans="1:13" s="11" customFormat="1" ht="114" x14ac:dyDescent="0.3">
      <c r="A13" s="12"/>
      <c r="B13" s="13"/>
      <c r="C13" s="13" t="s">
        <v>1559</v>
      </c>
      <c r="D13" s="159" t="s">
        <v>1548</v>
      </c>
      <c r="E13" s="13" t="s">
        <v>1585</v>
      </c>
      <c r="F13" s="13"/>
      <c r="G13" s="13"/>
      <c r="H13" s="12"/>
      <c r="I13" s="12"/>
    </row>
    <row r="14" spans="1:13" s="11" customFormat="1" ht="114" x14ac:dyDescent="0.3">
      <c r="A14" s="12"/>
      <c r="B14" s="13"/>
      <c r="C14" s="13" t="s">
        <v>1560</v>
      </c>
      <c r="D14" s="159" t="s">
        <v>1549</v>
      </c>
      <c r="E14" s="13" t="s">
        <v>1586</v>
      </c>
      <c r="F14" s="13"/>
      <c r="G14" s="13"/>
      <c r="H14" s="12"/>
      <c r="I14" s="12"/>
    </row>
    <row r="15" spans="1:13" s="11" customFormat="1" ht="152" x14ac:dyDescent="0.3">
      <c r="A15" s="12"/>
      <c r="B15" s="13"/>
      <c r="C15" s="13" t="s">
        <v>1561</v>
      </c>
      <c r="D15" s="159" t="s">
        <v>1550</v>
      </c>
      <c r="E15" s="13" t="s">
        <v>1587</v>
      </c>
      <c r="F15" s="13"/>
      <c r="G15" s="13"/>
      <c r="H15" s="12"/>
      <c r="I15" s="12"/>
    </row>
    <row r="16" spans="1:13" s="11" customFormat="1" ht="95" x14ac:dyDescent="0.3">
      <c r="A16" s="12"/>
      <c r="B16" s="13"/>
      <c r="C16" s="13" t="s">
        <v>1562</v>
      </c>
      <c r="D16" s="158" t="s">
        <v>1551</v>
      </c>
      <c r="E16" s="13" t="s">
        <v>1588</v>
      </c>
      <c r="F16" s="13"/>
      <c r="G16" s="13"/>
      <c r="H16" s="12"/>
      <c r="I16" s="12"/>
    </row>
    <row r="17" spans="1:9" s="11" customFormat="1" ht="57" x14ac:dyDescent="0.3">
      <c r="A17" s="12"/>
      <c r="B17" s="13" t="s">
        <v>1589</v>
      </c>
      <c r="C17" s="13" t="s">
        <v>1590</v>
      </c>
      <c r="D17" s="158" t="s">
        <v>1552</v>
      </c>
      <c r="E17" s="13" t="s">
        <v>1591</v>
      </c>
      <c r="F17" s="13"/>
      <c r="G17" s="13"/>
      <c r="H17" s="12"/>
      <c r="I17" s="12"/>
    </row>
    <row r="18" spans="1:9" s="11" customFormat="1" ht="209" x14ac:dyDescent="0.3">
      <c r="A18" s="12"/>
      <c r="B18" s="13" t="s">
        <v>1592</v>
      </c>
      <c r="C18" s="13" t="s">
        <v>1593</v>
      </c>
      <c r="D18" s="158" t="s">
        <v>1553</v>
      </c>
      <c r="E18" s="13" t="s">
        <v>1594</v>
      </c>
      <c r="F18" s="13"/>
      <c r="G18" s="13"/>
      <c r="H18" s="12"/>
      <c r="I18" s="12"/>
    </row>
    <row r="19" spans="1:9" s="11" customFormat="1" ht="95" x14ac:dyDescent="0.3">
      <c r="A19" s="12"/>
      <c r="B19" s="13"/>
      <c r="C19" s="13" t="s">
        <v>1595</v>
      </c>
      <c r="D19" s="159" t="s">
        <v>1554</v>
      </c>
      <c r="E19" s="13" t="s">
        <v>1596</v>
      </c>
      <c r="F19" s="13"/>
      <c r="G19" s="13"/>
      <c r="H19" s="12"/>
      <c r="I19" s="12"/>
    </row>
    <row r="20" spans="1:9" s="11" customFormat="1" ht="95" x14ac:dyDescent="0.3">
      <c r="A20" s="12"/>
      <c r="B20" s="13"/>
      <c r="C20" s="13" t="s">
        <v>1597</v>
      </c>
      <c r="D20" s="159" t="s">
        <v>1555</v>
      </c>
      <c r="E20" s="13" t="s">
        <v>1598</v>
      </c>
      <c r="F20" s="13"/>
      <c r="G20" s="13"/>
      <c r="H20" s="12"/>
      <c r="I20" s="12"/>
    </row>
    <row r="21" spans="1:9" s="11" customFormat="1" ht="76" x14ac:dyDescent="0.3">
      <c r="A21" s="12"/>
      <c r="B21" s="13"/>
      <c r="C21" s="13" t="s">
        <v>1599</v>
      </c>
      <c r="D21" s="159" t="s">
        <v>1556</v>
      </c>
      <c r="E21" s="13" t="s">
        <v>1600</v>
      </c>
      <c r="F21" s="13"/>
      <c r="G21" s="13"/>
      <c r="H21" s="12"/>
      <c r="I21" s="12"/>
    </row>
    <row r="22" spans="1:9" s="11" customFormat="1" ht="57" x14ac:dyDescent="0.3">
      <c r="A22" s="12"/>
      <c r="B22" s="13" t="s">
        <v>1601</v>
      </c>
      <c r="C22" s="13" t="s">
        <v>1602</v>
      </c>
      <c r="D22" s="159" t="s">
        <v>1603</v>
      </c>
      <c r="E22" s="13" t="s">
        <v>1604</v>
      </c>
      <c r="F22" s="13"/>
      <c r="G22" s="13"/>
      <c r="H22" s="12"/>
      <c r="I22" s="12"/>
    </row>
    <row r="23" spans="1:9" s="11" customFormat="1" ht="57" x14ac:dyDescent="0.3">
      <c r="A23" s="12"/>
      <c r="B23" s="13"/>
      <c r="C23" s="13" t="s">
        <v>1606</v>
      </c>
      <c r="D23" s="159" t="s">
        <v>1605</v>
      </c>
      <c r="E23" s="13" t="s">
        <v>1606</v>
      </c>
      <c r="F23" s="13"/>
      <c r="G23" s="13"/>
      <c r="H23" s="12"/>
      <c r="I23" s="12"/>
    </row>
    <row r="24" spans="1:9" s="11" customFormat="1" ht="95" x14ac:dyDescent="0.3">
      <c r="A24" s="12"/>
      <c r="B24" s="13" t="s">
        <v>1610</v>
      </c>
      <c r="C24" s="13" t="s">
        <v>1612</v>
      </c>
      <c r="D24" s="159" t="s">
        <v>1611</v>
      </c>
      <c r="E24" s="13" t="s">
        <v>1613</v>
      </c>
      <c r="F24" s="13"/>
      <c r="G24" s="13"/>
      <c r="H24" s="12"/>
      <c r="I24" s="12"/>
    </row>
    <row r="25" spans="1:9" s="11" customFormat="1" ht="114" x14ac:dyDescent="0.3">
      <c r="A25" s="12"/>
      <c r="B25" s="13" t="s">
        <v>1623</v>
      </c>
      <c r="C25" s="13" t="s">
        <v>1625</v>
      </c>
      <c r="D25" s="159" t="s">
        <v>1624</v>
      </c>
      <c r="E25" s="13" t="s">
        <v>1626</v>
      </c>
      <c r="F25" s="13"/>
      <c r="G25" s="13"/>
      <c r="H25" s="12"/>
      <c r="I25" s="12"/>
    </row>
    <row r="26" spans="1:9" s="11" customFormat="1" ht="57" x14ac:dyDescent="0.3">
      <c r="A26" s="12"/>
      <c r="B26" s="13" t="s">
        <v>1630</v>
      </c>
      <c r="C26" s="13" t="s">
        <v>1631</v>
      </c>
      <c r="D26" s="77" t="s">
        <v>1632</v>
      </c>
      <c r="E26" s="13" t="s">
        <v>1631</v>
      </c>
      <c r="F26" s="13"/>
      <c r="G26" s="13"/>
      <c r="H26" s="12"/>
      <c r="I26" s="12"/>
    </row>
    <row r="27" spans="1:9" s="11" customFormat="1" x14ac:dyDescent="0.3">
      <c r="A27" s="12"/>
      <c r="B27" s="13"/>
      <c r="C27" s="13"/>
      <c r="D27" s="77"/>
      <c r="E27" s="13"/>
      <c r="F27" s="13"/>
      <c r="G27" s="13"/>
      <c r="H27" s="12"/>
      <c r="I27" s="12"/>
    </row>
    <row r="28" spans="1:9" x14ac:dyDescent="0.3">
      <c r="A28" s="10"/>
      <c r="H28" s="10"/>
    </row>
    <row r="29" spans="1:9" x14ac:dyDescent="0.3">
      <c r="A29" s="10"/>
      <c r="H29" s="10"/>
    </row>
    <row r="30" spans="1:9" x14ac:dyDescent="0.3">
      <c r="A30" s="10"/>
      <c r="H30" s="10"/>
    </row>
    <row r="47" spans="4:4" x14ac:dyDescent="0.3">
      <c r="D47" s="66"/>
    </row>
    <row r="48" spans="4:4" x14ac:dyDescent="0.3">
      <c r="D48" s="66"/>
    </row>
    <row r="49" spans="4:4" x14ac:dyDescent="0.3">
      <c r="D49" s="66"/>
    </row>
    <row r="50" spans="4:4" x14ac:dyDescent="0.3">
      <c r="D50" s="66"/>
    </row>
    <row r="51" spans="4:4" x14ac:dyDescent="0.3">
      <c r="D51" s="66"/>
    </row>
    <row r="52" spans="4:4" x14ac:dyDescent="0.3">
      <c r="D52" s="66"/>
    </row>
    <row r="53" spans="4:4" x14ac:dyDescent="0.3">
      <c r="D53" s="66"/>
    </row>
    <row r="54" spans="4:4" x14ac:dyDescent="0.3">
      <c r="D54" s="66"/>
    </row>
    <row r="55" spans="4:4" x14ac:dyDescent="0.3">
      <c r="D55" s="66"/>
    </row>
    <row r="56" spans="4:4" x14ac:dyDescent="0.3">
      <c r="D56" s="66"/>
    </row>
    <row r="57" spans="4:4" x14ac:dyDescent="0.3">
      <c r="D57" s="66"/>
    </row>
    <row r="58" spans="4:4" x14ac:dyDescent="0.3">
      <c r="D58" s="66"/>
    </row>
    <row r="59" spans="4:4" x14ac:dyDescent="0.3">
      <c r="D59" s="66"/>
    </row>
    <row r="60" spans="4:4" x14ac:dyDescent="0.3">
      <c r="D60" s="66"/>
    </row>
    <row r="61" spans="4:4" x14ac:dyDescent="0.3">
      <c r="D61" s="66"/>
    </row>
  </sheetData>
  <mergeCells count="1">
    <mergeCell ref="A1:I1"/>
  </mergeCells>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3FEE7E-DF08-41F4-BAC1-D80C4A02E52B}">
  <dimension ref="A2:K2"/>
  <sheetViews>
    <sheetView topLeftCell="A49" zoomScaleNormal="100" workbookViewId="0">
      <selection activeCell="F79" sqref="F79:G80"/>
    </sheetView>
  </sheetViews>
  <sheetFormatPr defaultColWidth="8.25" defaultRowHeight="19" x14ac:dyDescent="0.3"/>
  <cols>
    <col min="1" max="1" width="6.25" style="9" customWidth="1"/>
    <col min="2" max="5" width="16.25" style="3" customWidth="1"/>
    <col min="6" max="6" width="28" style="3" customWidth="1"/>
    <col min="7" max="7" width="43.08203125" style="3" customWidth="1"/>
    <col min="8" max="8" width="14.08203125" style="9" customWidth="1"/>
    <col min="9" max="9" width="105.75" style="3" customWidth="1"/>
    <col min="10" max="10" width="29.75" style="9" customWidth="1"/>
    <col min="11" max="11" width="16" style="9" customWidth="1"/>
    <col min="12" max="12" width="20.83203125" style="3" customWidth="1"/>
    <col min="13" max="16384" width="8.25" style="3"/>
  </cols>
  <sheetData>
    <row r="2" spans="7:7" x14ac:dyDescent="0.3">
      <c r="G2" s="56"/>
    </row>
  </sheetData>
  <phoneticPr fontId="1" type="noConversion"/>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BB9575-7DF4-4A8A-9ABD-E5BF71299154}">
  <dimension ref="A1:M74"/>
  <sheetViews>
    <sheetView workbookViewId="0">
      <pane xSplit="1" ySplit="2" topLeftCell="B21" activePane="bottomRight" state="frozen"/>
      <selection pane="topRight" activeCell="B1" sqref="B1"/>
      <selection pane="bottomLeft" activeCell="A3" sqref="A3"/>
      <selection pane="bottomRight" activeCell="K17" sqref="K17"/>
    </sheetView>
  </sheetViews>
  <sheetFormatPr defaultColWidth="8.58203125" defaultRowHeight="16.5" x14ac:dyDescent="0.45"/>
  <cols>
    <col min="1" max="1" width="4.33203125" style="15" bestFit="1" customWidth="1"/>
    <col min="2" max="2" width="59.33203125" style="15" customWidth="1"/>
    <col min="3" max="3" width="37.75" style="15" customWidth="1"/>
    <col min="4" max="4" width="14.08203125" style="15" customWidth="1"/>
    <col min="5" max="5" width="22.83203125" style="15" customWidth="1"/>
    <col min="6" max="7" width="8.58203125" style="15"/>
    <col min="8" max="8" width="24.75" style="15" customWidth="1"/>
    <col min="9" max="16384" width="8.58203125" style="15"/>
  </cols>
  <sheetData>
    <row r="1" spans="1:13" x14ac:dyDescent="0.45">
      <c r="A1" s="270" t="s">
        <v>64</v>
      </c>
      <c r="B1" s="270"/>
      <c r="C1" s="270"/>
      <c r="D1" s="270"/>
      <c r="E1" s="270"/>
      <c r="J1" s="69"/>
      <c r="K1" s="69"/>
      <c r="L1" s="69"/>
      <c r="M1" s="69"/>
    </row>
    <row r="2" spans="1:13" ht="17" thickBot="1" x14ac:dyDescent="0.5">
      <c r="A2" s="37" t="s">
        <v>37</v>
      </c>
      <c r="B2" s="37" t="s">
        <v>38</v>
      </c>
      <c r="C2" s="37" t="s">
        <v>65</v>
      </c>
      <c r="D2" s="37" t="s">
        <v>1235</v>
      </c>
      <c r="E2" s="37" t="s">
        <v>66</v>
      </c>
      <c r="J2" s="69"/>
      <c r="K2" s="69"/>
      <c r="L2" s="69"/>
      <c r="M2" s="69"/>
    </row>
    <row r="3" spans="1:13" ht="19.5" thickBot="1" x14ac:dyDescent="0.5">
      <c r="A3" s="269"/>
      <c r="B3" s="269"/>
      <c r="C3" s="269"/>
      <c r="D3" s="269"/>
      <c r="E3" s="269"/>
      <c r="H3" s="181" t="s">
        <v>1220</v>
      </c>
      <c r="I3" s="179">
        <f>COUNTA(A3:A151)</f>
        <v>2</v>
      </c>
      <c r="J3" s="69"/>
      <c r="K3" s="69"/>
      <c r="L3" s="69"/>
      <c r="M3" s="69"/>
    </row>
    <row r="4" spans="1:13" ht="19.5" thickBot="1" x14ac:dyDescent="0.5">
      <c r="A4" s="38">
        <v>1</v>
      </c>
      <c r="B4" s="39" t="s">
        <v>455</v>
      </c>
      <c r="C4" s="39"/>
      <c r="D4" s="39"/>
      <c r="E4" s="39" t="s">
        <v>39</v>
      </c>
      <c r="H4" s="181" t="s">
        <v>1221</v>
      </c>
      <c r="I4" s="179">
        <f>COUNTIF(E3:E100,"ok")</f>
        <v>0</v>
      </c>
      <c r="J4" s="69"/>
      <c r="K4" s="69"/>
      <c r="L4" s="69"/>
      <c r="M4" s="69"/>
    </row>
    <row r="5" spans="1:13" s="69" customFormat="1" ht="19.5" thickBot="1" x14ac:dyDescent="0.5">
      <c r="A5" s="38">
        <v>2</v>
      </c>
      <c r="B5" s="68" t="s">
        <v>1236</v>
      </c>
      <c r="C5" s="68"/>
      <c r="D5" s="68"/>
      <c r="E5" s="68"/>
      <c r="H5" s="181" t="s">
        <v>1211</v>
      </c>
      <c r="I5" s="179">
        <f>COUNTIF(E3:E100,"NG")+COUNTIF(E3:E100,"TBD")</f>
        <v>1</v>
      </c>
    </row>
    <row r="6" spans="1:13" s="69" customFormat="1" ht="19.5" thickBot="1" x14ac:dyDescent="0.5">
      <c r="A6" s="38"/>
      <c r="B6" s="68" t="s">
        <v>1717</v>
      </c>
      <c r="C6" s="68"/>
      <c r="D6" s="68"/>
      <c r="E6" s="68"/>
      <c r="H6" s="181" t="s">
        <v>1212</v>
      </c>
      <c r="I6" s="179">
        <f>I3-I4-I5-I7</f>
        <v>1</v>
      </c>
    </row>
    <row r="7" spans="1:13" s="69" customFormat="1" ht="19.5" thickBot="1" x14ac:dyDescent="0.5">
      <c r="A7" s="38"/>
      <c r="B7" s="68" t="s">
        <v>1723</v>
      </c>
      <c r="C7" s="68"/>
      <c r="D7" s="68"/>
      <c r="E7" s="68"/>
      <c r="H7" s="181" t="s">
        <v>1201</v>
      </c>
      <c r="I7" s="179">
        <f>COUNTIF(E3:E100,"to do")</f>
        <v>0</v>
      </c>
    </row>
    <row r="8" spans="1:13" s="69" customFormat="1" x14ac:dyDescent="0.45">
      <c r="A8" s="38"/>
      <c r="B8" s="68" t="s">
        <v>1943</v>
      </c>
      <c r="C8" s="68"/>
      <c r="D8" s="68"/>
      <c r="E8" s="68"/>
    </row>
    <row r="9" spans="1:13" s="69" customFormat="1" x14ac:dyDescent="0.45">
      <c r="A9" s="38"/>
      <c r="B9" s="68" t="s">
        <v>2036</v>
      </c>
      <c r="C9" s="68"/>
      <c r="D9" s="68"/>
      <c r="E9" s="68"/>
    </row>
    <row r="10" spans="1:13" s="69" customFormat="1" ht="26" x14ac:dyDescent="0.45">
      <c r="A10" s="38"/>
      <c r="B10" s="68" t="s">
        <v>2059</v>
      </c>
      <c r="C10" s="68"/>
      <c r="D10" s="68"/>
      <c r="E10" s="68"/>
    </row>
    <row r="11" spans="1:13" s="69" customFormat="1" x14ac:dyDescent="0.45">
      <c r="A11" s="38"/>
      <c r="B11" s="68" t="s">
        <v>2053</v>
      </c>
      <c r="C11" s="68"/>
      <c r="D11" s="68"/>
      <c r="E11" s="68"/>
    </row>
    <row r="12" spans="1:13" s="69" customFormat="1" x14ac:dyDescent="0.45">
      <c r="A12" s="38"/>
      <c r="B12" s="68" t="s">
        <v>2039</v>
      </c>
      <c r="C12" s="68"/>
      <c r="D12" s="68"/>
      <c r="E12" s="68"/>
    </row>
    <row r="13" spans="1:13" s="69" customFormat="1" x14ac:dyDescent="0.45">
      <c r="A13" s="38"/>
      <c r="B13" s="68" t="s">
        <v>2040</v>
      </c>
      <c r="C13" s="68"/>
      <c r="D13" s="68"/>
      <c r="E13" s="68"/>
    </row>
    <row r="14" spans="1:13" s="69" customFormat="1" x14ac:dyDescent="0.45">
      <c r="A14" s="38"/>
      <c r="B14" s="68" t="s">
        <v>2041</v>
      </c>
      <c r="C14" s="68"/>
      <c r="D14" s="68"/>
      <c r="E14" s="68"/>
    </row>
    <row r="15" spans="1:13" s="69" customFormat="1" ht="26" x14ac:dyDescent="0.45">
      <c r="A15" s="38"/>
      <c r="B15" s="68" t="s">
        <v>2042</v>
      </c>
      <c r="C15" s="68"/>
      <c r="D15" s="68"/>
      <c r="E15" s="68"/>
    </row>
    <row r="16" spans="1:13" s="69" customFormat="1" x14ac:dyDescent="0.45">
      <c r="A16" s="38"/>
      <c r="B16" s="68" t="s">
        <v>2043</v>
      </c>
      <c r="C16" s="68"/>
      <c r="D16" s="68"/>
      <c r="E16" s="68"/>
    </row>
    <row r="17" spans="1:5" s="69" customFormat="1" x14ac:dyDescent="0.45">
      <c r="A17" s="38"/>
      <c r="B17" s="68" t="s">
        <v>2044</v>
      </c>
      <c r="C17" s="68"/>
      <c r="D17" s="68"/>
      <c r="E17" s="68"/>
    </row>
    <row r="18" spans="1:5" s="69" customFormat="1" x14ac:dyDescent="0.45">
      <c r="A18" s="38"/>
      <c r="B18" s="68" t="s">
        <v>2045</v>
      </c>
      <c r="C18" s="68"/>
      <c r="D18" s="68"/>
      <c r="E18" s="68"/>
    </row>
    <row r="19" spans="1:5" s="69" customFormat="1" ht="26" x14ac:dyDescent="0.45">
      <c r="A19" s="38"/>
      <c r="B19" s="68" t="s">
        <v>2046</v>
      </c>
      <c r="C19" s="68"/>
      <c r="D19" s="68"/>
      <c r="E19" s="68"/>
    </row>
    <row r="20" spans="1:5" s="69" customFormat="1" x14ac:dyDescent="0.45">
      <c r="A20" s="38"/>
      <c r="B20" s="68" t="s">
        <v>1780</v>
      </c>
      <c r="C20" s="68"/>
      <c r="D20" s="68"/>
      <c r="E20" s="68"/>
    </row>
    <row r="21" spans="1:5" s="69" customFormat="1" ht="26" x14ac:dyDescent="0.45">
      <c r="A21" s="38"/>
      <c r="B21" s="68" t="s">
        <v>2047</v>
      </c>
      <c r="C21" s="68"/>
      <c r="D21" s="68"/>
      <c r="E21" s="68"/>
    </row>
    <row r="22" spans="1:5" s="69" customFormat="1" x14ac:dyDescent="0.45">
      <c r="A22" s="38"/>
      <c r="B22" s="68" t="s">
        <v>2048</v>
      </c>
      <c r="C22" s="68"/>
      <c r="D22" s="68"/>
      <c r="E22" s="68"/>
    </row>
    <row r="23" spans="1:5" s="69" customFormat="1" ht="26" x14ac:dyDescent="0.45">
      <c r="A23" s="38"/>
      <c r="B23" s="68" t="s">
        <v>2049</v>
      </c>
      <c r="C23" s="68"/>
      <c r="D23" s="68"/>
      <c r="E23" s="68"/>
    </row>
    <row r="24" spans="1:5" s="69" customFormat="1" ht="26" x14ac:dyDescent="0.45">
      <c r="A24" s="38"/>
      <c r="B24" s="68" t="s">
        <v>2050</v>
      </c>
      <c r="C24" s="68"/>
      <c r="D24" s="68"/>
      <c r="E24" s="68"/>
    </row>
    <row r="25" spans="1:5" s="69" customFormat="1" ht="26" x14ac:dyDescent="0.45">
      <c r="A25" s="38"/>
      <c r="B25" s="68" t="s">
        <v>2051</v>
      </c>
      <c r="C25" s="68"/>
      <c r="D25" s="68"/>
      <c r="E25" s="68"/>
    </row>
    <row r="26" spans="1:5" s="69" customFormat="1" x14ac:dyDescent="0.45">
      <c r="A26" s="38"/>
      <c r="B26" s="68" t="s">
        <v>1941</v>
      </c>
      <c r="C26" s="68"/>
      <c r="D26" s="68"/>
      <c r="E26" s="68"/>
    </row>
    <row r="27" spans="1:5" s="69" customFormat="1" x14ac:dyDescent="0.45">
      <c r="A27" s="38"/>
      <c r="B27" s="68" t="s">
        <v>2052</v>
      </c>
      <c r="C27" s="68"/>
      <c r="D27" s="68"/>
      <c r="E27" s="68"/>
    </row>
    <row r="28" spans="1:5" s="69" customFormat="1" x14ac:dyDescent="0.45">
      <c r="A28" s="38"/>
      <c r="B28" s="68" t="s">
        <v>1793</v>
      </c>
      <c r="C28" s="68"/>
      <c r="D28" s="68"/>
      <c r="E28" s="68"/>
    </row>
    <row r="29" spans="1:5" s="69" customFormat="1" x14ac:dyDescent="0.45">
      <c r="A29" s="38"/>
      <c r="B29" s="68" t="s">
        <v>1790</v>
      </c>
      <c r="C29" s="68"/>
      <c r="D29" s="70"/>
      <c r="E29" s="70"/>
    </row>
    <row r="30" spans="1:5" s="69" customFormat="1" x14ac:dyDescent="0.45">
      <c r="A30" s="38"/>
      <c r="B30" s="68"/>
      <c r="C30" s="68"/>
      <c r="D30" s="70"/>
      <c r="E30" s="70"/>
    </row>
    <row r="31" spans="1:5" s="69" customFormat="1" x14ac:dyDescent="0.45">
      <c r="A31" s="38"/>
      <c r="B31" s="68"/>
      <c r="C31" s="68"/>
      <c r="D31" s="70"/>
      <c r="E31" s="70"/>
    </row>
    <row r="32" spans="1:5" s="69" customFormat="1" x14ac:dyDescent="0.45">
      <c r="A32" s="38"/>
      <c r="B32" s="68"/>
      <c r="C32" s="68"/>
      <c r="D32" s="38"/>
      <c r="E32" s="68"/>
    </row>
    <row r="33" spans="1:5" s="69" customFormat="1" x14ac:dyDescent="0.45">
      <c r="A33" s="38"/>
      <c r="B33" s="71"/>
      <c r="C33" s="68"/>
      <c r="D33" s="38"/>
      <c r="E33" s="68"/>
    </row>
    <row r="34" spans="1:5" s="69" customFormat="1" x14ac:dyDescent="0.45">
      <c r="A34" s="38"/>
      <c r="B34" s="71"/>
      <c r="C34" s="68"/>
      <c r="D34" s="38"/>
      <c r="E34" s="68"/>
    </row>
    <row r="35" spans="1:5" x14ac:dyDescent="0.45">
      <c r="A35" s="38"/>
      <c r="B35" s="71"/>
      <c r="C35" s="68"/>
      <c r="D35" s="38"/>
      <c r="E35" s="68"/>
    </row>
    <row r="36" spans="1:5" x14ac:dyDescent="0.45">
      <c r="A36" s="54"/>
      <c r="B36" s="40"/>
      <c r="C36" s="17"/>
      <c r="D36" s="17"/>
      <c r="E36" s="17"/>
    </row>
    <row r="37" spans="1:5" x14ac:dyDescent="0.45">
      <c r="A37" s="54"/>
      <c r="B37" s="40"/>
      <c r="C37" s="17"/>
      <c r="D37" s="17"/>
      <c r="E37" s="17"/>
    </row>
    <row r="38" spans="1:5" x14ac:dyDescent="0.45">
      <c r="A38" s="54"/>
      <c r="B38" s="40"/>
      <c r="C38" s="17"/>
      <c r="D38" s="17"/>
      <c r="E38" s="17"/>
    </row>
    <row r="39" spans="1:5" x14ac:dyDescent="0.45">
      <c r="A39" s="54"/>
      <c r="B39" s="40"/>
      <c r="C39" s="17"/>
      <c r="D39" s="17"/>
      <c r="E39" s="17"/>
    </row>
    <row r="40" spans="1:5" s="69" customFormat="1" x14ac:dyDescent="0.45">
      <c r="A40" s="38"/>
      <c r="B40" s="71"/>
      <c r="C40" s="70"/>
      <c r="D40" s="70"/>
      <c r="E40" s="70"/>
    </row>
    <row r="41" spans="1:5" s="69" customFormat="1" x14ac:dyDescent="0.45">
      <c r="A41" s="38"/>
      <c r="B41" s="71"/>
      <c r="C41" s="70"/>
      <c r="D41" s="70"/>
      <c r="E41" s="70"/>
    </row>
    <row r="42" spans="1:5" x14ac:dyDescent="0.45">
      <c r="A42" s="269"/>
      <c r="B42" s="269"/>
      <c r="C42" s="269"/>
      <c r="D42" s="269"/>
      <c r="E42" s="269"/>
    </row>
    <row r="43" spans="1:5" x14ac:dyDescent="0.45">
      <c r="A43" s="54"/>
      <c r="B43" s="40"/>
      <c r="C43" s="17"/>
      <c r="D43" s="17"/>
      <c r="E43" s="17"/>
    </row>
    <row r="44" spans="1:5" x14ac:dyDescent="0.45">
      <c r="A44" s="54"/>
      <c r="B44" s="40"/>
      <c r="C44" s="17"/>
      <c r="D44" s="17"/>
      <c r="E44" s="17"/>
    </row>
    <row r="45" spans="1:5" x14ac:dyDescent="0.45">
      <c r="A45" s="54"/>
      <c r="B45" s="40"/>
      <c r="C45" s="17"/>
      <c r="D45" s="17"/>
      <c r="E45" s="17"/>
    </row>
    <row r="46" spans="1:5" x14ac:dyDescent="0.45">
      <c r="A46" s="54"/>
      <c r="B46" s="40"/>
      <c r="C46" s="17"/>
      <c r="D46" s="17"/>
      <c r="E46" s="17"/>
    </row>
    <row r="47" spans="1:5" x14ac:dyDescent="0.45">
      <c r="A47" s="54"/>
      <c r="B47" s="40"/>
      <c r="C47" s="17"/>
      <c r="D47" s="17"/>
      <c r="E47" s="17"/>
    </row>
    <row r="48" spans="1:5" x14ac:dyDescent="0.45">
      <c r="A48" s="54"/>
      <c r="B48" s="40"/>
      <c r="C48" s="17"/>
      <c r="D48" s="17"/>
      <c r="E48" s="17"/>
    </row>
    <row r="49" spans="1:5" x14ac:dyDescent="0.45">
      <c r="A49" s="54"/>
      <c r="B49" s="40"/>
      <c r="C49" s="17"/>
      <c r="D49" s="17"/>
      <c r="E49" s="17"/>
    </row>
    <row r="50" spans="1:5" x14ac:dyDescent="0.45">
      <c r="A50" s="54"/>
      <c r="B50" s="40"/>
      <c r="C50" s="17"/>
      <c r="D50" s="17"/>
      <c r="E50" s="17"/>
    </row>
    <row r="51" spans="1:5" x14ac:dyDescent="0.45">
      <c r="A51" s="54"/>
      <c r="B51" s="40"/>
      <c r="C51" s="17"/>
      <c r="D51" s="17"/>
      <c r="E51" s="17"/>
    </row>
    <row r="52" spans="1:5" x14ac:dyDescent="0.45">
      <c r="A52" s="54"/>
      <c r="B52" s="40"/>
      <c r="C52" s="17"/>
      <c r="D52" s="17"/>
      <c r="E52" s="17"/>
    </row>
    <row r="53" spans="1:5" x14ac:dyDescent="0.45">
      <c r="A53" s="54"/>
      <c r="B53" s="40"/>
      <c r="C53" s="17"/>
      <c r="D53" s="17"/>
      <c r="E53" s="17"/>
    </row>
    <row r="54" spans="1:5" x14ac:dyDescent="0.45">
      <c r="A54" s="54"/>
      <c r="B54" s="40"/>
      <c r="C54" s="17"/>
      <c r="D54" s="17"/>
      <c r="E54" s="17"/>
    </row>
    <row r="55" spans="1:5" x14ac:dyDescent="0.45">
      <c r="A55" s="54"/>
      <c r="B55" s="40"/>
      <c r="C55" s="17"/>
      <c r="D55" s="17"/>
      <c r="E55" s="17"/>
    </row>
    <row r="56" spans="1:5" x14ac:dyDescent="0.45">
      <c r="A56" s="54"/>
      <c r="B56" s="40"/>
      <c r="C56" s="17"/>
      <c r="D56" s="17"/>
      <c r="E56" s="17"/>
    </row>
    <row r="57" spans="1:5" x14ac:dyDescent="0.45">
      <c r="A57" s="54"/>
      <c r="B57" s="40"/>
      <c r="C57" s="17"/>
      <c r="D57" s="17"/>
      <c r="E57" s="17"/>
    </row>
    <row r="58" spans="1:5" x14ac:dyDescent="0.45">
      <c r="A58" s="54"/>
      <c r="B58" s="40"/>
      <c r="C58" s="17"/>
      <c r="D58" s="17"/>
      <c r="E58" s="17"/>
    </row>
    <row r="59" spans="1:5" x14ac:dyDescent="0.45">
      <c r="A59" s="54"/>
      <c r="B59" s="40"/>
      <c r="C59" s="17"/>
      <c r="D59" s="17"/>
      <c r="E59" s="17"/>
    </row>
    <row r="60" spans="1:5" x14ac:dyDescent="0.45">
      <c r="A60" s="269"/>
      <c r="B60" s="269"/>
      <c r="C60" s="269"/>
      <c r="D60" s="269"/>
      <c r="E60" s="269"/>
    </row>
    <row r="61" spans="1:5" x14ac:dyDescent="0.45">
      <c r="A61" s="54"/>
      <c r="B61" s="40"/>
      <c r="C61" s="17"/>
      <c r="D61" s="17"/>
      <c r="E61" s="17"/>
    </row>
    <row r="62" spans="1:5" x14ac:dyDescent="0.45">
      <c r="A62" s="54"/>
      <c r="B62" s="40"/>
      <c r="C62" s="17"/>
      <c r="D62" s="17"/>
      <c r="E62" s="17"/>
    </row>
    <row r="63" spans="1:5" s="69" customFormat="1" x14ac:dyDescent="0.45">
      <c r="A63" s="38"/>
      <c r="B63" s="71"/>
      <c r="C63" s="70"/>
      <c r="D63" s="70"/>
      <c r="E63" s="70"/>
    </row>
    <row r="64" spans="1:5" x14ac:dyDescent="0.45">
      <c r="A64" s="269"/>
      <c r="B64" s="269"/>
      <c r="C64" s="269"/>
      <c r="D64" s="269"/>
      <c r="E64" s="269"/>
    </row>
    <row r="65" spans="1:5" x14ac:dyDescent="0.45">
      <c r="A65" s="54"/>
      <c r="B65" s="40"/>
      <c r="C65" s="17"/>
      <c r="D65" s="17"/>
      <c r="E65" s="17"/>
    </row>
    <row r="66" spans="1:5" x14ac:dyDescent="0.45">
      <c r="A66" s="54"/>
      <c r="B66" s="40"/>
      <c r="C66" s="17"/>
      <c r="D66" s="17"/>
      <c r="E66" s="17"/>
    </row>
    <row r="67" spans="1:5" x14ac:dyDescent="0.45">
      <c r="A67" s="269"/>
      <c r="B67" s="269"/>
      <c r="C67" s="269"/>
      <c r="D67" s="269"/>
      <c r="E67" s="269"/>
    </row>
    <row r="68" spans="1:5" x14ac:dyDescent="0.45">
      <c r="A68" s="54"/>
      <c r="B68" s="40"/>
      <c r="C68" s="17"/>
      <c r="D68" s="17"/>
      <c r="E68" s="17"/>
    </row>
    <row r="69" spans="1:5" x14ac:dyDescent="0.45">
      <c r="A69" s="54"/>
      <c r="B69" s="40"/>
      <c r="C69" s="17"/>
      <c r="D69" s="17"/>
      <c r="E69" s="17"/>
    </row>
    <row r="70" spans="1:5" x14ac:dyDescent="0.45">
      <c r="A70" s="54"/>
      <c r="B70" s="40"/>
      <c r="C70" s="17"/>
      <c r="D70" s="17"/>
      <c r="E70" s="17"/>
    </row>
    <row r="71" spans="1:5" x14ac:dyDescent="0.45">
      <c r="A71" s="54"/>
      <c r="B71" s="40"/>
      <c r="C71" s="17"/>
      <c r="D71" s="17"/>
      <c r="E71" s="17"/>
    </row>
    <row r="72" spans="1:5" x14ac:dyDescent="0.45">
      <c r="A72" s="54"/>
      <c r="B72" s="40"/>
      <c r="C72" s="17"/>
      <c r="D72" s="17"/>
      <c r="E72" s="17"/>
    </row>
    <row r="73" spans="1:5" x14ac:dyDescent="0.45">
      <c r="A73" s="54"/>
      <c r="B73" s="40"/>
      <c r="C73" s="17"/>
      <c r="D73" s="17"/>
      <c r="E73" s="17"/>
    </row>
    <row r="74" spans="1:5" x14ac:dyDescent="0.45">
      <c r="A74" s="54"/>
      <c r="B74" s="40"/>
      <c r="C74" s="17"/>
      <c r="D74" s="17"/>
      <c r="E74" s="17"/>
    </row>
  </sheetData>
  <autoFilter ref="A2:E2" xr:uid="{99568E1C-631E-48E2-88EE-A260909F0D2A}"/>
  <mergeCells count="6">
    <mergeCell ref="A67:E67"/>
    <mergeCell ref="A64:E64"/>
    <mergeCell ref="A60:E60"/>
    <mergeCell ref="A1:E1"/>
    <mergeCell ref="A42:E42"/>
    <mergeCell ref="A3:E3"/>
  </mergeCells>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FC5168-6B99-42BF-B629-170EC1FF3171}">
  <dimension ref="A4:M75"/>
  <sheetViews>
    <sheetView topLeftCell="A35" zoomScale="85" zoomScaleNormal="85" workbookViewId="0">
      <selection activeCell="K23" sqref="K23"/>
    </sheetView>
  </sheetViews>
  <sheetFormatPr defaultRowHeight="14" x14ac:dyDescent="0.3"/>
  <cols>
    <col min="1" max="1" width="29" customWidth="1"/>
    <col min="2" max="2" width="33.83203125" customWidth="1"/>
    <col min="3" max="3" width="17.33203125" style="104" customWidth="1"/>
    <col min="4" max="4" width="16.83203125" customWidth="1"/>
    <col min="5" max="5" width="12.75" customWidth="1"/>
    <col min="6" max="6" width="15.25" customWidth="1"/>
    <col min="7" max="7" width="12.75" customWidth="1"/>
  </cols>
  <sheetData>
    <row r="4" spans="1:13" ht="39.5" thickBot="1" x14ac:dyDescent="0.35">
      <c r="A4" s="106"/>
      <c r="B4" s="120" t="s">
        <v>1202</v>
      </c>
      <c r="C4" s="121" t="s">
        <v>1203</v>
      </c>
      <c r="D4" s="121" t="s">
        <v>1233</v>
      </c>
      <c r="E4" s="121" t="s">
        <v>1240</v>
      </c>
      <c r="F4" s="121" t="s">
        <v>1204</v>
      </c>
      <c r="G4" s="121" t="s">
        <v>1227</v>
      </c>
      <c r="H4" s="121" t="s">
        <v>1228</v>
      </c>
      <c r="I4" s="121" t="s">
        <v>1205</v>
      </c>
      <c r="J4" s="121" t="s">
        <v>1206</v>
      </c>
      <c r="K4" s="121" t="s">
        <v>1207</v>
      </c>
      <c r="L4" s="121" t="s">
        <v>1208</v>
      </c>
      <c r="M4" s="121" t="s">
        <v>1209</v>
      </c>
    </row>
    <row r="5" spans="1:13" x14ac:dyDescent="0.3">
      <c r="A5" s="107" t="s">
        <v>1231</v>
      </c>
      <c r="B5" s="220" t="s">
        <v>1210</v>
      </c>
      <c r="C5" s="223">
        <v>0.1</v>
      </c>
      <c r="D5" s="226">
        <f>(G6*H6+G7*H7+G8*H8+G9*H9)/G5</f>
        <v>0.81499999999999995</v>
      </c>
      <c r="E5" s="226">
        <f>C5*D5</f>
        <v>8.1500000000000003E-2</v>
      </c>
      <c r="F5" s="113" t="s">
        <v>1220</v>
      </c>
      <c r="G5" s="137">
        <f>'0.General'!L3</f>
        <v>50</v>
      </c>
      <c r="H5" s="138"/>
      <c r="I5" s="114"/>
      <c r="J5" s="115"/>
      <c r="K5" s="115"/>
      <c r="L5" s="116"/>
      <c r="M5" s="122"/>
    </row>
    <row r="6" spans="1:13" x14ac:dyDescent="0.3">
      <c r="A6" s="107"/>
      <c r="B6" s="221"/>
      <c r="C6" s="224"/>
      <c r="D6" s="227"/>
      <c r="E6" s="227"/>
      <c r="F6" s="108" t="s">
        <v>1221</v>
      </c>
      <c r="G6" s="137">
        <f>'0.General'!L4</f>
        <v>25</v>
      </c>
      <c r="H6" s="109">
        <v>1</v>
      </c>
      <c r="I6" s="110"/>
      <c r="J6" s="111"/>
      <c r="K6" s="111"/>
      <c r="L6" s="112"/>
      <c r="M6" s="123"/>
    </row>
    <row r="7" spans="1:13" x14ac:dyDescent="0.3">
      <c r="A7" s="107"/>
      <c r="B7" s="221"/>
      <c r="C7" s="224"/>
      <c r="D7" s="227"/>
      <c r="E7" s="227"/>
      <c r="F7" s="108" t="s">
        <v>1211</v>
      </c>
      <c r="G7" s="137">
        <f>'0.General'!L5</f>
        <v>13</v>
      </c>
      <c r="H7" s="109">
        <v>0.75</v>
      </c>
      <c r="I7" s="110"/>
      <c r="J7" s="111"/>
      <c r="K7" s="111"/>
      <c r="L7" s="112"/>
      <c r="M7" s="123"/>
    </row>
    <row r="8" spans="1:13" x14ac:dyDescent="0.3">
      <c r="A8" s="107"/>
      <c r="B8" s="221"/>
      <c r="C8" s="224"/>
      <c r="D8" s="227"/>
      <c r="E8" s="227"/>
      <c r="F8" s="108" t="s">
        <v>1212</v>
      </c>
      <c r="G8" s="137">
        <f>'0.General'!L6</f>
        <v>12</v>
      </c>
      <c r="H8" s="109">
        <v>0.5</v>
      </c>
      <c r="I8" s="110"/>
      <c r="J8" s="111"/>
      <c r="K8" s="111"/>
      <c r="L8" s="112"/>
      <c r="M8" s="123"/>
    </row>
    <row r="9" spans="1:13" ht="14.5" thickBot="1" x14ac:dyDescent="0.35">
      <c r="A9" s="107"/>
      <c r="B9" s="222"/>
      <c r="C9" s="225"/>
      <c r="D9" s="228"/>
      <c r="E9" s="228"/>
      <c r="F9" s="117" t="s">
        <v>1201</v>
      </c>
      <c r="G9" s="137">
        <f>'0.General'!L7</f>
        <v>0</v>
      </c>
      <c r="H9" s="124">
        <v>0</v>
      </c>
      <c r="I9" s="118"/>
      <c r="J9" s="118"/>
      <c r="K9" s="118"/>
      <c r="L9" s="125"/>
      <c r="M9" s="126"/>
    </row>
    <row r="10" spans="1:13" x14ac:dyDescent="0.3">
      <c r="A10" s="107"/>
      <c r="B10" s="220" t="s">
        <v>1213</v>
      </c>
      <c r="C10" s="223">
        <v>0.05</v>
      </c>
      <c r="D10" s="226">
        <f t="shared" ref="D10" si="0">(G11*H11+G12*H12+G13*H13+G14*H14)/G10</f>
        <v>0.8928571428571429</v>
      </c>
      <c r="E10" s="226">
        <f t="shared" ref="E10" si="1">C10*D10</f>
        <v>4.4642857142857151E-2</v>
      </c>
      <c r="F10" s="113" t="s">
        <v>1220</v>
      </c>
      <c r="G10" s="139">
        <f>'1.Update'!L3</f>
        <v>28</v>
      </c>
      <c r="H10" s="138"/>
      <c r="I10" s="114"/>
      <c r="J10" s="115"/>
      <c r="K10" s="115"/>
      <c r="L10" s="116"/>
      <c r="M10" s="122"/>
    </row>
    <row r="11" spans="1:13" x14ac:dyDescent="0.3">
      <c r="A11" s="107"/>
      <c r="B11" s="221"/>
      <c r="C11" s="224"/>
      <c r="D11" s="227"/>
      <c r="E11" s="227"/>
      <c r="F11" s="108" t="s">
        <v>1221</v>
      </c>
      <c r="G11" s="139">
        <f>'1.Update'!L4</f>
        <v>19</v>
      </c>
      <c r="H11" s="109">
        <v>1</v>
      </c>
      <c r="I11" s="110"/>
      <c r="J11" s="111"/>
      <c r="K11" s="111"/>
      <c r="L11" s="112"/>
      <c r="M11" s="123"/>
    </row>
    <row r="12" spans="1:13" x14ac:dyDescent="0.3">
      <c r="A12" s="107"/>
      <c r="B12" s="221"/>
      <c r="C12" s="224"/>
      <c r="D12" s="227"/>
      <c r="E12" s="227"/>
      <c r="F12" s="108" t="s">
        <v>1211</v>
      </c>
      <c r="G12" s="139">
        <f>'1.Update'!L5</f>
        <v>6</v>
      </c>
      <c r="H12" s="109">
        <v>0.75</v>
      </c>
      <c r="I12" s="110"/>
      <c r="J12" s="111"/>
      <c r="K12" s="111"/>
      <c r="L12" s="112"/>
      <c r="M12" s="123"/>
    </row>
    <row r="13" spans="1:13" x14ac:dyDescent="0.3">
      <c r="A13" s="107"/>
      <c r="B13" s="221"/>
      <c r="C13" s="224"/>
      <c r="D13" s="227"/>
      <c r="E13" s="227"/>
      <c r="F13" s="108" t="s">
        <v>1212</v>
      </c>
      <c r="G13" s="139">
        <f>'1.Update'!L6</f>
        <v>3</v>
      </c>
      <c r="H13" s="109">
        <v>0.5</v>
      </c>
      <c r="I13" s="110"/>
      <c r="J13" s="111"/>
      <c r="K13" s="111"/>
      <c r="L13" s="112"/>
      <c r="M13" s="123"/>
    </row>
    <row r="14" spans="1:13" ht="14.5" thickBot="1" x14ac:dyDescent="0.35">
      <c r="A14" s="107"/>
      <c r="B14" s="222"/>
      <c r="C14" s="225"/>
      <c r="D14" s="228"/>
      <c r="E14" s="228"/>
      <c r="F14" s="117" t="s">
        <v>1201</v>
      </c>
      <c r="G14" s="139">
        <f>'1.Update'!L7</f>
        <v>0</v>
      </c>
      <c r="H14" s="124">
        <v>0</v>
      </c>
      <c r="I14" s="118"/>
      <c r="J14" s="118"/>
      <c r="K14" s="118"/>
      <c r="L14" s="125"/>
      <c r="M14" s="126"/>
    </row>
    <row r="15" spans="1:13" x14ac:dyDescent="0.3">
      <c r="A15" s="107"/>
      <c r="B15" s="220" t="s">
        <v>1214</v>
      </c>
      <c r="C15" s="223">
        <v>0.05</v>
      </c>
      <c r="D15" s="226">
        <f t="shared" ref="D15" si="2">(G16*H16+G17*H17+G18*H18+G19*H19)/G15</f>
        <v>0.81967213114754101</v>
      </c>
      <c r="E15" s="226">
        <f t="shared" ref="E15" si="3">C15*D15</f>
        <v>4.0983606557377053E-2</v>
      </c>
      <c r="F15" s="113" t="s">
        <v>1220</v>
      </c>
      <c r="G15" s="139">
        <f>'2.User mode'!L3</f>
        <v>61</v>
      </c>
      <c r="H15" s="138"/>
      <c r="I15" s="114"/>
      <c r="J15" s="115"/>
      <c r="K15" s="115"/>
      <c r="L15" s="116"/>
      <c r="M15" s="122"/>
    </row>
    <row r="16" spans="1:13" x14ac:dyDescent="0.3">
      <c r="A16" s="107"/>
      <c r="B16" s="221"/>
      <c r="C16" s="224"/>
      <c r="D16" s="227"/>
      <c r="E16" s="227"/>
      <c r="F16" s="108" t="s">
        <v>1221</v>
      </c>
      <c r="G16" s="139">
        <f>'2.User mode'!L4</f>
        <v>27</v>
      </c>
      <c r="H16" s="109">
        <v>1</v>
      </c>
      <c r="I16" s="110"/>
      <c r="J16" s="111"/>
      <c r="K16" s="111"/>
      <c r="L16" s="112"/>
      <c r="M16" s="123"/>
    </row>
    <row r="17" spans="1:13" x14ac:dyDescent="0.3">
      <c r="A17" s="107"/>
      <c r="B17" s="221"/>
      <c r="C17" s="224"/>
      <c r="D17" s="227"/>
      <c r="E17" s="227"/>
      <c r="F17" s="108" t="s">
        <v>1211</v>
      </c>
      <c r="G17" s="139">
        <f>'2.User mode'!L5</f>
        <v>24</v>
      </c>
      <c r="H17" s="109">
        <v>0.75</v>
      </c>
      <c r="I17" s="110"/>
      <c r="J17" s="111"/>
      <c r="K17" s="111"/>
      <c r="L17" s="112"/>
      <c r="M17" s="123"/>
    </row>
    <row r="18" spans="1:13" x14ac:dyDescent="0.3">
      <c r="A18" s="107"/>
      <c r="B18" s="221"/>
      <c r="C18" s="224"/>
      <c r="D18" s="227"/>
      <c r="E18" s="227"/>
      <c r="F18" s="108" t="s">
        <v>1212</v>
      </c>
      <c r="G18" s="139">
        <f>'2.User mode'!L6</f>
        <v>10</v>
      </c>
      <c r="H18" s="109">
        <v>0.5</v>
      </c>
      <c r="I18" s="110"/>
      <c r="J18" s="111"/>
      <c r="K18" s="111"/>
      <c r="L18" s="112"/>
      <c r="M18" s="123"/>
    </row>
    <row r="19" spans="1:13" ht="14.5" thickBot="1" x14ac:dyDescent="0.35">
      <c r="A19" s="107"/>
      <c r="B19" s="229"/>
      <c r="C19" s="230"/>
      <c r="D19" s="228"/>
      <c r="E19" s="228"/>
      <c r="F19" s="108" t="s">
        <v>1201</v>
      </c>
      <c r="G19" s="139">
        <f>'2.User mode'!L7</f>
        <v>0</v>
      </c>
      <c r="H19" s="124">
        <v>0</v>
      </c>
      <c r="I19" s="111"/>
      <c r="J19" s="111"/>
      <c r="K19" s="111"/>
      <c r="L19" s="112"/>
      <c r="M19" s="123"/>
    </row>
    <row r="20" spans="1:13" x14ac:dyDescent="0.3">
      <c r="A20" s="107"/>
      <c r="B20" s="231" t="s">
        <v>1215</v>
      </c>
      <c r="C20" s="232">
        <v>0.15</v>
      </c>
      <c r="D20" s="226">
        <f t="shared" ref="D20" si="4">(G21*H21+G22*H22+G23*H23+G24*H24)/G20</f>
        <v>0.828125</v>
      </c>
      <c r="E20" s="226">
        <f t="shared" ref="E20" si="5">C20*D20</f>
        <v>0.12421874999999999</v>
      </c>
      <c r="F20" s="108" t="s">
        <v>1220</v>
      </c>
      <c r="G20" s="139">
        <f>'3. Home page'!L3</f>
        <v>32</v>
      </c>
      <c r="H20" s="138"/>
      <c r="I20" s="110"/>
      <c r="J20" s="111"/>
      <c r="K20" s="111"/>
      <c r="L20" s="112"/>
      <c r="M20" s="123"/>
    </row>
    <row r="21" spans="1:13" x14ac:dyDescent="0.3">
      <c r="A21" s="107"/>
      <c r="B21" s="221"/>
      <c r="C21" s="224"/>
      <c r="D21" s="227"/>
      <c r="E21" s="227"/>
      <c r="F21" s="108" t="s">
        <v>1221</v>
      </c>
      <c r="G21" s="139">
        <f>'3. Home page'!L4</f>
        <v>13</v>
      </c>
      <c r="H21" s="109">
        <v>1</v>
      </c>
      <c r="I21" s="110"/>
      <c r="J21" s="111"/>
      <c r="K21" s="111"/>
      <c r="L21" s="112"/>
      <c r="M21" s="123"/>
    </row>
    <row r="22" spans="1:13" x14ac:dyDescent="0.3">
      <c r="A22" s="107"/>
      <c r="B22" s="221"/>
      <c r="C22" s="224"/>
      <c r="D22" s="227"/>
      <c r="E22" s="227"/>
      <c r="F22" s="108" t="s">
        <v>1211</v>
      </c>
      <c r="G22" s="139">
        <f>'3. Home page'!L5</f>
        <v>16</v>
      </c>
      <c r="H22" s="109">
        <v>0.75</v>
      </c>
      <c r="I22" s="110"/>
      <c r="J22" s="111"/>
      <c r="K22" s="111"/>
      <c r="L22" s="112"/>
      <c r="M22" s="123"/>
    </row>
    <row r="23" spans="1:13" x14ac:dyDescent="0.3">
      <c r="A23" s="107"/>
      <c r="B23" s="221"/>
      <c r="C23" s="224"/>
      <c r="D23" s="227"/>
      <c r="E23" s="227"/>
      <c r="F23" s="108" t="s">
        <v>1212</v>
      </c>
      <c r="G23" s="139">
        <f>'3. Home page'!L6</f>
        <v>3</v>
      </c>
      <c r="H23" s="109">
        <v>0.5</v>
      </c>
      <c r="I23" s="110"/>
      <c r="J23" s="111"/>
      <c r="K23" s="111"/>
      <c r="L23" s="112"/>
      <c r="M23" s="123"/>
    </row>
    <row r="24" spans="1:13" ht="14.5" thickBot="1" x14ac:dyDescent="0.35">
      <c r="A24" s="107"/>
      <c r="B24" s="229"/>
      <c r="C24" s="230"/>
      <c r="D24" s="228"/>
      <c r="E24" s="228"/>
      <c r="F24" s="108" t="s">
        <v>1201</v>
      </c>
      <c r="G24" s="139">
        <f>'3. Home page'!L7</f>
        <v>0</v>
      </c>
      <c r="H24" s="124">
        <v>0</v>
      </c>
      <c r="I24" s="111"/>
      <c r="J24" s="111"/>
      <c r="K24" s="111"/>
      <c r="L24" s="112"/>
      <c r="M24" s="123"/>
    </row>
    <row r="25" spans="1:13" x14ac:dyDescent="0.3">
      <c r="A25" s="107"/>
      <c r="B25" s="231" t="s">
        <v>1216</v>
      </c>
      <c r="C25" s="232">
        <v>0.1</v>
      </c>
      <c r="D25" s="226">
        <f>(G26*H26+G27*H27+G28*H28+G29*H29)/G25</f>
        <v>0.62745098039215685</v>
      </c>
      <c r="E25" s="226">
        <f t="shared" ref="E25" si="6">C25*D25</f>
        <v>6.2745098039215685E-2</v>
      </c>
      <c r="F25" s="108" t="s">
        <v>1220</v>
      </c>
      <c r="G25" s="139">
        <f>'4. Maintenance'!L3</f>
        <v>51</v>
      </c>
      <c r="H25" s="138"/>
      <c r="I25" s="110"/>
      <c r="J25" s="111"/>
      <c r="K25" s="111"/>
      <c r="L25" s="112"/>
      <c r="M25" s="123"/>
    </row>
    <row r="26" spans="1:13" x14ac:dyDescent="0.3">
      <c r="A26" s="107"/>
      <c r="B26" s="221"/>
      <c r="C26" s="224"/>
      <c r="D26" s="227"/>
      <c r="E26" s="227"/>
      <c r="F26" s="108" t="s">
        <v>1221</v>
      </c>
      <c r="G26" s="139">
        <f>'4. Maintenance'!L6</f>
        <v>11</v>
      </c>
      <c r="H26" s="109">
        <v>1</v>
      </c>
      <c r="I26" s="110"/>
      <c r="J26" s="111"/>
      <c r="K26" s="111"/>
      <c r="L26" s="112"/>
      <c r="M26" s="123"/>
    </row>
    <row r="27" spans="1:13" x14ac:dyDescent="0.3">
      <c r="A27" s="107"/>
      <c r="B27" s="221"/>
      <c r="C27" s="224"/>
      <c r="D27" s="227"/>
      <c r="E27" s="227"/>
      <c r="F27" s="108" t="s">
        <v>1211</v>
      </c>
      <c r="G27" s="139">
        <f>'4. Maintenance'!L4</f>
        <v>4</v>
      </c>
      <c r="H27" s="109">
        <v>0.75</v>
      </c>
      <c r="I27" s="110"/>
      <c r="J27" s="111"/>
      <c r="K27" s="111"/>
      <c r="L27" s="112"/>
      <c r="M27" s="123"/>
    </row>
    <row r="28" spans="1:13" x14ac:dyDescent="0.3">
      <c r="A28" s="107"/>
      <c r="B28" s="221"/>
      <c r="C28" s="224"/>
      <c r="D28" s="227"/>
      <c r="E28" s="227"/>
      <c r="F28" s="108" t="s">
        <v>1212</v>
      </c>
      <c r="G28" s="139">
        <f>'4. Maintenance'!L7</f>
        <v>36</v>
      </c>
      <c r="H28" s="109">
        <v>0.5</v>
      </c>
      <c r="I28" s="110"/>
      <c r="J28" s="111"/>
      <c r="K28" s="111"/>
      <c r="L28" s="112"/>
      <c r="M28" s="123"/>
    </row>
    <row r="29" spans="1:13" ht="14.5" thickBot="1" x14ac:dyDescent="0.35">
      <c r="A29" s="107"/>
      <c r="B29" s="229"/>
      <c r="C29" s="230"/>
      <c r="D29" s="228"/>
      <c r="E29" s="228"/>
      <c r="F29" s="108" t="s">
        <v>1201</v>
      </c>
      <c r="G29" s="139">
        <f>'4. Maintenance'!L8</f>
        <v>0</v>
      </c>
      <c r="H29" s="124">
        <v>0</v>
      </c>
      <c r="I29" s="111"/>
      <c r="J29" s="111"/>
      <c r="K29" s="111"/>
      <c r="L29" s="112"/>
      <c r="M29" s="123"/>
    </row>
    <row r="30" spans="1:13" x14ac:dyDescent="0.3">
      <c r="A30" s="107"/>
      <c r="B30" s="231" t="s">
        <v>1217</v>
      </c>
      <c r="C30" s="232">
        <v>0.1</v>
      </c>
      <c r="D30" s="226">
        <f t="shared" ref="D30" ca="1" si="7">(G31*H31+G32*H32+G33*H33+G34*H34)/G30</f>
        <v>0.95</v>
      </c>
      <c r="E30" s="226">
        <f t="shared" ref="E30" ca="1" si="8">C30*D30</f>
        <v>9.5000000000000001E-2</v>
      </c>
      <c r="F30" s="108" t="s">
        <v>1220</v>
      </c>
      <c r="G30" s="139">
        <f>'5. Operator'!L3</f>
        <v>87</v>
      </c>
      <c r="H30" s="138"/>
      <c r="I30" s="110"/>
      <c r="J30" s="111"/>
      <c r="K30" s="111"/>
      <c r="L30" s="112"/>
      <c r="M30" s="123"/>
    </row>
    <row r="31" spans="1:13" x14ac:dyDescent="0.3">
      <c r="A31" s="107"/>
      <c r="B31" s="221"/>
      <c r="C31" s="224"/>
      <c r="D31" s="227"/>
      <c r="E31" s="227"/>
      <c r="F31" s="108" t="s">
        <v>1221</v>
      </c>
      <c r="G31" s="139">
        <f>'5. Operator'!L4</f>
        <v>46</v>
      </c>
      <c r="H31" s="109">
        <v>1</v>
      </c>
      <c r="I31" s="110"/>
      <c r="J31" s="111"/>
      <c r="K31" s="111"/>
      <c r="L31" s="112"/>
      <c r="M31" s="123"/>
    </row>
    <row r="32" spans="1:13" x14ac:dyDescent="0.3">
      <c r="A32" s="107"/>
      <c r="B32" s="221"/>
      <c r="C32" s="224"/>
      <c r="D32" s="227"/>
      <c r="E32" s="227"/>
      <c r="F32" s="108" t="s">
        <v>1211</v>
      </c>
      <c r="G32" s="139">
        <f>'5. Operator'!L5</f>
        <v>26</v>
      </c>
      <c r="H32" s="109">
        <v>0.75</v>
      </c>
      <c r="I32" s="110"/>
      <c r="J32" s="111"/>
      <c r="K32" s="111"/>
      <c r="L32" s="112"/>
      <c r="M32" s="123"/>
    </row>
    <row r="33" spans="1:13" x14ac:dyDescent="0.3">
      <c r="A33" s="107"/>
      <c r="B33" s="221"/>
      <c r="C33" s="224"/>
      <c r="D33" s="227"/>
      <c r="E33" s="227"/>
      <c r="F33" s="108" t="s">
        <v>1212</v>
      </c>
      <c r="G33" s="139">
        <f ca="1">'5. Operator'!L6</f>
        <v>-4</v>
      </c>
      <c r="H33" s="109">
        <v>0.5</v>
      </c>
      <c r="I33" s="110"/>
      <c r="J33" s="111"/>
      <c r="K33" s="111"/>
      <c r="L33" s="112"/>
      <c r="M33" s="123"/>
    </row>
    <row r="34" spans="1:13" ht="14.5" thickBot="1" x14ac:dyDescent="0.35">
      <c r="A34" s="107"/>
      <c r="B34" s="229"/>
      <c r="C34" s="230"/>
      <c r="D34" s="228"/>
      <c r="E34" s="228"/>
      <c r="F34" s="108" t="s">
        <v>1201</v>
      </c>
      <c r="G34" s="139">
        <f>'5. Operator'!L7</f>
        <v>0</v>
      </c>
      <c r="H34" s="124">
        <v>0</v>
      </c>
      <c r="I34" s="111"/>
      <c r="J34" s="111"/>
      <c r="K34" s="111"/>
      <c r="L34" s="112"/>
      <c r="M34" s="123"/>
    </row>
    <row r="35" spans="1:13" x14ac:dyDescent="0.3">
      <c r="A35" s="107"/>
      <c r="B35" s="231" t="s">
        <v>1218</v>
      </c>
      <c r="C35" s="232">
        <v>0.1</v>
      </c>
      <c r="D35" s="226">
        <f t="shared" ref="D35" si="9">(G36*H36+G37*H37+G38*H38+G39*H39)/G35</f>
        <v>0.67826086956521736</v>
      </c>
      <c r="E35" s="226">
        <f t="shared" ref="E35" si="10">C35*D35</f>
        <v>6.7826086956521744E-2</v>
      </c>
      <c r="F35" s="108" t="s">
        <v>1220</v>
      </c>
      <c r="G35" s="139">
        <f>'6. Service'!L3</f>
        <v>115</v>
      </c>
      <c r="H35" s="138"/>
      <c r="I35" s="110"/>
      <c r="J35" s="111"/>
      <c r="K35" s="111"/>
      <c r="L35" s="112"/>
      <c r="M35" s="123"/>
    </row>
    <row r="36" spans="1:13" x14ac:dyDescent="0.3">
      <c r="A36" s="107"/>
      <c r="B36" s="221"/>
      <c r="C36" s="224"/>
      <c r="D36" s="227"/>
      <c r="E36" s="227"/>
      <c r="F36" s="108" t="s">
        <v>1221</v>
      </c>
      <c r="G36" s="139">
        <f>'6. Service'!L4</f>
        <v>25</v>
      </c>
      <c r="H36" s="109">
        <v>1</v>
      </c>
      <c r="I36" s="110"/>
      <c r="J36" s="111"/>
      <c r="K36" s="111"/>
      <c r="L36" s="112"/>
      <c r="M36" s="123"/>
    </row>
    <row r="37" spans="1:13" x14ac:dyDescent="0.3">
      <c r="A37" s="107"/>
      <c r="B37" s="221"/>
      <c r="C37" s="224"/>
      <c r="D37" s="227"/>
      <c r="E37" s="227"/>
      <c r="F37" s="108" t="s">
        <v>1211</v>
      </c>
      <c r="G37" s="139">
        <f>'6. Service'!L5</f>
        <v>32</v>
      </c>
      <c r="H37" s="109">
        <v>0.75</v>
      </c>
      <c r="I37" s="110"/>
      <c r="J37" s="111"/>
      <c r="K37" s="111"/>
      <c r="L37" s="112"/>
      <c r="M37" s="123"/>
    </row>
    <row r="38" spans="1:13" x14ac:dyDescent="0.3">
      <c r="A38" s="107"/>
      <c r="B38" s="221"/>
      <c r="C38" s="224"/>
      <c r="D38" s="227"/>
      <c r="E38" s="227"/>
      <c r="F38" s="108" t="s">
        <v>1212</v>
      </c>
      <c r="G38" s="139">
        <f>'6. Service'!L6</f>
        <v>58</v>
      </c>
      <c r="H38" s="109">
        <v>0.5</v>
      </c>
      <c r="I38" s="110"/>
      <c r="J38" s="111"/>
      <c r="K38" s="111"/>
      <c r="L38" s="112"/>
      <c r="M38" s="123"/>
    </row>
    <row r="39" spans="1:13" ht="14.5" thickBot="1" x14ac:dyDescent="0.35">
      <c r="A39" s="107"/>
      <c r="B39" s="229"/>
      <c r="C39" s="230"/>
      <c r="D39" s="228"/>
      <c r="E39" s="228"/>
      <c r="F39" s="108" t="s">
        <v>1201</v>
      </c>
      <c r="G39" s="139">
        <f>'6. Service'!L7</f>
        <v>0</v>
      </c>
      <c r="H39" s="124">
        <v>0</v>
      </c>
      <c r="I39" s="111"/>
      <c r="J39" s="111"/>
      <c r="K39" s="111"/>
      <c r="L39" s="112"/>
      <c r="M39" s="123"/>
    </row>
    <row r="40" spans="1:13" x14ac:dyDescent="0.3">
      <c r="A40" s="107"/>
      <c r="B40" s="231" t="s">
        <v>1219</v>
      </c>
      <c r="C40" s="232">
        <v>0.05</v>
      </c>
      <c r="D40" s="226">
        <f t="shared" ref="D40" si="11">(G41*H41+G42*H42+G43*H43+G44*H44)/G40</f>
        <v>0.5</v>
      </c>
      <c r="E40" s="226">
        <f t="shared" ref="E40" si="12">C40*D40</f>
        <v>2.5000000000000001E-2</v>
      </c>
      <c r="F40" s="108" t="s">
        <v>1220</v>
      </c>
      <c r="G40" s="139">
        <f>'7. Manufacturer'!M3</f>
        <v>5</v>
      </c>
      <c r="H40" s="138"/>
      <c r="I40" s="110"/>
      <c r="J40" s="111"/>
      <c r="K40" s="111"/>
      <c r="L40" s="112"/>
      <c r="M40" s="123"/>
    </row>
    <row r="41" spans="1:13" x14ac:dyDescent="0.3">
      <c r="A41" s="107"/>
      <c r="B41" s="221"/>
      <c r="C41" s="224"/>
      <c r="D41" s="227"/>
      <c r="E41" s="227"/>
      <c r="F41" s="108" t="s">
        <v>1221</v>
      </c>
      <c r="G41" s="139">
        <f>'7. Manufacturer'!M4</f>
        <v>0</v>
      </c>
      <c r="H41" s="109">
        <v>1</v>
      </c>
      <c r="I41" s="110"/>
      <c r="J41" s="111"/>
      <c r="K41" s="111"/>
      <c r="L41" s="112"/>
      <c r="M41" s="123"/>
    </row>
    <row r="42" spans="1:13" x14ac:dyDescent="0.3">
      <c r="A42" s="107"/>
      <c r="B42" s="221"/>
      <c r="C42" s="224"/>
      <c r="D42" s="227"/>
      <c r="E42" s="227"/>
      <c r="F42" s="108" t="s">
        <v>1211</v>
      </c>
      <c r="G42" s="139">
        <f>'7. Manufacturer'!M5</f>
        <v>0</v>
      </c>
      <c r="H42" s="109">
        <v>0.75</v>
      </c>
      <c r="I42" s="110"/>
      <c r="J42" s="111"/>
      <c r="K42" s="111"/>
      <c r="L42" s="112"/>
      <c r="M42" s="123"/>
    </row>
    <row r="43" spans="1:13" x14ac:dyDescent="0.3">
      <c r="A43" s="107"/>
      <c r="B43" s="221"/>
      <c r="C43" s="224"/>
      <c r="D43" s="227"/>
      <c r="E43" s="227"/>
      <c r="F43" s="108" t="s">
        <v>1212</v>
      </c>
      <c r="G43" s="139">
        <f>'7. Manufacturer'!M6</f>
        <v>5</v>
      </c>
      <c r="H43" s="109">
        <v>0.5</v>
      </c>
      <c r="I43" s="110"/>
      <c r="J43" s="111"/>
      <c r="K43" s="111"/>
      <c r="L43" s="112"/>
      <c r="M43" s="123"/>
    </row>
    <row r="44" spans="1:13" ht="14.5" thickBot="1" x14ac:dyDescent="0.35">
      <c r="A44" s="107"/>
      <c r="B44" s="229"/>
      <c r="C44" s="230"/>
      <c r="D44" s="228"/>
      <c r="E44" s="228"/>
      <c r="F44" s="108" t="s">
        <v>1201</v>
      </c>
      <c r="G44" s="139">
        <f>'7. Manufacturer'!M7</f>
        <v>0</v>
      </c>
      <c r="H44" s="124">
        <v>0</v>
      </c>
      <c r="I44" s="111"/>
      <c r="J44" s="111"/>
      <c r="K44" s="111"/>
      <c r="L44" s="112"/>
      <c r="M44" s="123"/>
    </row>
    <row r="45" spans="1:13" x14ac:dyDescent="0.3">
      <c r="A45" s="107"/>
      <c r="B45" s="231" t="s">
        <v>1222</v>
      </c>
      <c r="C45" s="232">
        <v>0.02</v>
      </c>
      <c r="D45" s="226">
        <f t="shared" ref="D45" si="13">(G46*H46+G47*H47+G48*H48+G49*H49)/G45</f>
        <v>0.59602649006622521</v>
      </c>
      <c r="E45" s="226">
        <f t="shared" ref="E45" si="14">C45*D45</f>
        <v>1.1920529801324504E-2</v>
      </c>
      <c r="F45" s="108" t="s">
        <v>1220</v>
      </c>
      <c r="G45" s="139">
        <f>'8. Developer'!M3</f>
        <v>151</v>
      </c>
      <c r="H45" s="138"/>
      <c r="I45" s="110"/>
      <c r="J45" s="111"/>
      <c r="K45" s="111"/>
      <c r="L45" s="112"/>
      <c r="M45" s="123"/>
    </row>
    <row r="46" spans="1:13" x14ac:dyDescent="0.3">
      <c r="A46" s="107"/>
      <c r="B46" s="221"/>
      <c r="C46" s="224"/>
      <c r="D46" s="227"/>
      <c r="E46" s="227"/>
      <c r="F46" s="108" t="s">
        <v>1221</v>
      </c>
      <c r="G46" s="139">
        <f>'8. Developer'!M4</f>
        <v>20</v>
      </c>
      <c r="H46" s="109">
        <v>1</v>
      </c>
      <c r="I46" s="110"/>
      <c r="J46" s="111"/>
      <c r="K46" s="111"/>
      <c r="L46" s="112"/>
      <c r="M46" s="123"/>
    </row>
    <row r="47" spans="1:13" x14ac:dyDescent="0.3">
      <c r="A47" s="107"/>
      <c r="B47" s="221"/>
      <c r="C47" s="224"/>
      <c r="D47" s="227"/>
      <c r="E47" s="227"/>
      <c r="F47" s="108" t="s">
        <v>1211</v>
      </c>
      <c r="G47" s="139">
        <f>'8. Developer'!M5</f>
        <v>18</v>
      </c>
      <c r="H47" s="109">
        <v>0.75</v>
      </c>
      <c r="I47" s="110"/>
      <c r="J47" s="111"/>
      <c r="K47" s="111"/>
      <c r="L47" s="112"/>
      <c r="M47" s="123"/>
    </row>
    <row r="48" spans="1:13" x14ac:dyDescent="0.3">
      <c r="A48" s="107"/>
      <c r="B48" s="221"/>
      <c r="C48" s="224"/>
      <c r="D48" s="227"/>
      <c r="E48" s="227"/>
      <c r="F48" s="108" t="s">
        <v>1212</v>
      </c>
      <c r="G48" s="139">
        <f>'8. Developer'!M6</f>
        <v>113</v>
      </c>
      <c r="H48" s="109">
        <v>0.5</v>
      </c>
      <c r="I48" s="110"/>
      <c r="J48" s="111"/>
      <c r="K48" s="111"/>
      <c r="L48" s="112"/>
      <c r="M48" s="123"/>
    </row>
    <row r="49" spans="1:13" ht="14.5" thickBot="1" x14ac:dyDescent="0.35">
      <c r="A49" s="107"/>
      <c r="B49" s="222"/>
      <c r="C49" s="225"/>
      <c r="D49" s="228"/>
      <c r="E49" s="228"/>
      <c r="F49" s="117" t="s">
        <v>1201</v>
      </c>
      <c r="G49" s="139">
        <f>'8. Developer'!M7</f>
        <v>0</v>
      </c>
      <c r="H49" s="124">
        <v>0</v>
      </c>
      <c r="I49" s="118"/>
      <c r="J49" s="118"/>
      <c r="K49" s="118"/>
      <c r="L49" s="125"/>
      <c r="M49" s="126"/>
    </row>
    <row r="50" spans="1:13" x14ac:dyDescent="0.3">
      <c r="A50" s="107"/>
      <c r="B50" s="220" t="s">
        <v>1223</v>
      </c>
      <c r="C50" s="223">
        <v>0.05</v>
      </c>
      <c r="D50" s="226">
        <f t="shared" ref="D50" si="15">(G51*H51+G52*H52+G53*H53+G54*H54)/G50</f>
        <v>0.56000000000000005</v>
      </c>
      <c r="E50" s="226">
        <f t="shared" ref="E50" si="16">C50*D50</f>
        <v>2.8000000000000004E-2</v>
      </c>
      <c r="F50" s="113" t="s">
        <v>1220</v>
      </c>
      <c r="G50" s="139">
        <f>'9.Error test'!L3</f>
        <v>50</v>
      </c>
      <c r="H50" s="138"/>
      <c r="I50" s="114"/>
      <c r="J50" s="115"/>
      <c r="K50" s="115"/>
      <c r="L50" s="116"/>
      <c r="M50" s="122"/>
    </row>
    <row r="51" spans="1:13" x14ac:dyDescent="0.3">
      <c r="A51" s="107"/>
      <c r="B51" s="221"/>
      <c r="C51" s="224"/>
      <c r="D51" s="227"/>
      <c r="E51" s="227"/>
      <c r="F51" s="108" t="s">
        <v>1221</v>
      </c>
      <c r="G51" s="139">
        <f>'9.Error test'!L4</f>
        <v>1</v>
      </c>
      <c r="H51" s="109">
        <v>1</v>
      </c>
      <c r="I51" s="110"/>
      <c r="J51" s="111"/>
      <c r="K51" s="111"/>
      <c r="L51" s="112"/>
      <c r="M51" s="123"/>
    </row>
    <row r="52" spans="1:13" x14ac:dyDescent="0.3">
      <c r="A52" s="107"/>
      <c r="B52" s="221"/>
      <c r="C52" s="224"/>
      <c r="D52" s="227"/>
      <c r="E52" s="227"/>
      <c r="F52" s="108" t="s">
        <v>1211</v>
      </c>
      <c r="G52" s="139">
        <f>'9.Error test'!L5</f>
        <v>10</v>
      </c>
      <c r="H52" s="109">
        <v>0.75</v>
      </c>
      <c r="I52" s="110"/>
      <c r="J52" s="111"/>
      <c r="K52" s="111"/>
      <c r="L52" s="112"/>
      <c r="M52" s="123"/>
    </row>
    <row r="53" spans="1:13" x14ac:dyDescent="0.3">
      <c r="A53" s="107"/>
      <c r="B53" s="221"/>
      <c r="C53" s="224"/>
      <c r="D53" s="227"/>
      <c r="E53" s="227"/>
      <c r="F53" s="108" t="s">
        <v>1212</v>
      </c>
      <c r="G53" s="139">
        <f>'9.Error test'!L6</f>
        <v>39</v>
      </c>
      <c r="H53" s="109">
        <v>0.5</v>
      </c>
      <c r="I53" s="110"/>
      <c r="J53" s="111"/>
      <c r="K53" s="111"/>
      <c r="L53" s="112"/>
      <c r="M53" s="123"/>
    </row>
    <row r="54" spans="1:13" ht="14.5" thickBot="1" x14ac:dyDescent="0.35">
      <c r="A54" s="107"/>
      <c r="B54" s="222"/>
      <c r="C54" s="225"/>
      <c r="D54" s="228"/>
      <c r="E54" s="228"/>
      <c r="F54" s="117" t="s">
        <v>1201</v>
      </c>
      <c r="G54" s="139">
        <f>'9.Error test'!L7</f>
        <v>0</v>
      </c>
      <c r="H54" s="124">
        <v>0</v>
      </c>
      <c r="I54" s="118"/>
      <c r="J54" s="118"/>
      <c r="K54" s="118"/>
      <c r="L54" s="125"/>
      <c r="M54" s="126"/>
    </row>
    <row r="55" spans="1:13" x14ac:dyDescent="0.3">
      <c r="A55" s="107"/>
      <c r="B55" s="220" t="s">
        <v>1224</v>
      </c>
      <c r="C55" s="223">
        <v>0.1</v>
      </c>
      <c r="D55" s="226">
        <f t="shared" ref="D55" si="17">(G56*H56+G57*H57+G58*H58+G59*H59)/G55</f>
        <v>0</v>
      </c>
      <c r="E55" s="226">
        <f t="shared" ref="E55" si="18">C55*D55</f>
        <v>0</v>
      </c>
      <c r="F55" s="113" t="s">
        <v>1220</v>
      </c>
      <c r="G55" s="139">
        <f>'0.1 Drinks'!L2</f>
        <v>50</v>
      </c>
      <c r="H55" s="138"/>
      <c r="I55" s="114"/>
      <c r="J55" s="115"/>
      <c r="K55" s="115"/>
      <c r="L55" s="116"/>
      <c r="M55" s="122"/>
    </row>
    <row r="56" spans="1:13" x14ac:dyDescent="0.3">
      <c r="A56" s="107"/>
      <c r="B56" s="221"/>
      <c r="C56" s="224"/>
      <c r="D56" s="227"/>
      <c r="E56" s="227"/>
      <c r="F56" s="108" t="s">
        <v>1221</v>
      </c>
      <c r="G56" s="139">
        <f>'0.1 Drinks'!L3</f>
        <v>0</v>
      </c>
      <c r="H56" s="109">
        <v>1</v>
      </c>
      <c r="I56" s="110"/>
      <c r="J56" s="111"/>
      <c r="K56" s="111"/>
      <c r="L56" s="112"/>
      <c r="M56" s="123"/>
    </row>
    <row r="57" spans="1:13" x14ac:dyDescent="0.3">
      <c r="A57" s="107"/>
      <c r="B57" s="221"/>
      <c r="C57" s="224"/>
      <c r="D57" s="227"/>
      <c r="E57" s="227"/>
      <c r="F57" s="108" t="s">
        <v>1211</v>
      </c>
      <c r="G57" s="139">
        <f>'0.1 Drinks'!L4</f>
        <v>0</v>
      </c>
      <c r="H57" s="109">
        <v>0.75</v>
      </c>
      <c r="I57" s="110"/>
      <c r="J57" s="111"/>
      <c r="K57" s="111"/>
      <c r="L57" s="112"/>
      <c r="M57" s="123"/>
    </row>
    <row r="58" spans="1:13" x14ac:dyDescent="0.3">
      <c r="A58" s="107"/>
      <c r="B58" s="221"/>
      <c r="C58" s="224"/>
      <c r="D58" s="227"/>
      <c r="E58" s="227"/>
      <c r="F58" s="108" t="s">
        <v>1212</v>
      </c>
      <c r="G58" s="139">
        <f>'0.1 Drinks'!L5</f>
        <v>0</v>
      </c>
      <c r="H58" s="109">
        <v>0.5</v>
      </c>
      <c r="I58" s="110"/>
      <c r="J58" s="111"/>
      <c r="K58" s="111"/>
      <c r="L58" s="112"/>
      <c r="M58" s="123"/>
    </row>
    <row r="59" spans="1:13" ht="14.5" thickBot="1" x14ac:dyDescent="0.35">
      <c r="A59" s="107"/>
      <c r="B59" s="222"/>
      <c r="C59" s="225"/>
      <c r="D59" s="228"/>
      <c r="E59" s="228"/>
      <c r="F59" s="117" t="s">
        <v>1201</v>
      </c>
      <c r="G59" s="139">
        <f>'0.1 Drinks'!L6</f>
        <v>0</v>
      </c>
      <c r="H59" s="124">
        <v>0</v>
      </c>
      <c r="I59" s="118"/>
      <c r="J59" s="118"/>
      <c r="K59" s="118"/>
      <c r="L59" s="125"/>
      <c r="M59" s="126"/>
    </row>
    <row r="60" spans="1:13" x14ac:dyDescent="0.3">
      <c r="A60" s="107"/>
      <c r="B60" s="220" t="s">
        <v>1225</v>
      </c>
      <c r="C60" s="223">
        <v>0.03</v>
      </c>
      <c r="D60" s="226">
        <f t="shared" ref="D60" si="19">(G61*H61+G62*H62+G63*H63+G64*H64)/G60</f>
        <v>0.5</v>
      </c>
      <c r="E60" s="226">
        <f t="shared" ref="E60" si="20">C60*D60</f>
        <v>1.4999999999999999E-2</v>
      </c>
      <c r="F60" s="113" t="s">
        <v>1220</v>
      </c>
      <c r="G60" s="139">
        <f>'0.2 Default settings'!J2</f>
        <v>273</v>
      </c>
      <c r="H60" s="138"/>
      <c r="I60" s="114"/>
      <c r="J60" s="115"/>
      <c r="K60" s="115"/>
      <c r="L60" s="116"/>
      <c r="M60" s="122"/>
    </row>
    <row r="61" spans="1:13" x14ac:dyDescent="0.3">
      <c r="A61" s="107"/>
      <c r="B61" s="221"/>
      <c r="C61" s="224"/>
      <c r="D61" s="227"/>
      <c r="E61" s="227"/>
      <c r="F61" s="108" t="s">
        <v>1221</v>
      </c>
      <c r="G61" s="139">
        <f>'0.2 Default settings'!J3</f>
        <v>0</v>
      </c>
      <c r="H61" s="109">
        <v>1</v>
      </c>
      <c r="I61" s="110"/>
      <c r="J61" s="111"/>
      <c r="K61" s="111"/>
      <c r="L61" s="112"/>
      <c r="M61" s="123"/>
    </row>
    <row r="62" spans="1:13" x14ac:dyDescent="0.3">
      <c r="A62" s="107"/>
      <c r="B62" s="221"/>
      <c r="C62" s="224"/>
      <c r="D62" s="227"/>
      <c r="E62" s="227"/>
      <c r="F62" s="108" t="s">
        <v>1211</v>
      </c>
      <c r="G62" s="139">
        <f>'0.2 Default settings'!J4</f>
        <v>0</v>
      </c>
      <c r="H62" s="109">
        <v>0.75</v>
      </c>
      <c r="I62" s="110"/>
      <c r="J62" s="111"/>
      <c r="K62" s="111"/>
      <c r="L62" s="112"/>
      <c r="M62" s="123"/>
    </row>
    <row r="63" spans="1:13" x14ac:dyDescent="0.3">
      <c r="A63" s="107"/>
      <c r="B63" s="221"/>
      <c r="C63" s="224"/>
      <c r="D63" s="227"/>
      <c r="E63" s="227"/>
      <c r="F63" s="108" t="s">
        <v>1212</v>
      </c>
      <c r="G63" s="139">
        <f>'0.2 Default settings'!J5</f>
        <v>273</v>
      </c>
      <c r="H63" s="109">
        <v>0.5</v>
      </c>
      <c r="I63" s="110"/>
      <c r="J63" s="111"/>
      <c r="K63" s="111"/>
      <c r="L63" s="112"/>
      <c r="M63" s="123"/>
    </row>
    <row r="64" spans="1:13" ht="14.5" thickBot="1" x14ac:dyDescent="0.35">
      <c r="A64" s="107"/>
      <c r="B64" s="222"/>
      <c r="C64" s="225"/>
      <c r="D64" s="228"/>
      <c r="E64" s="228"/>
      <c r="F64" s="117" t="s">
        <v>1201</v>
      </c>
      <c r="G64" s="139">
        <f>'0.2 Default settings'!J6</f>
        <v>0</v>
      </c>
      <c r="H64" s="124">
        <v>0</v>
      </c>
      <c r="I64" s="118"/>
      <c r="J64" s="118"/>
      <c r="K64" s="118"/>
      <c r="L64" s="125"/>
      <c r="M64" s="126"/>
    </row>
    <row r="65" spans="1:13" x14ac:dyDescent="0.3">
      <c r="A65" s="107"/>
      <c r="B65" s="220" t="s">
        <v>1226</v>
      </c>
      <c r="C65" s="223">
        <v>0.1</v>
      </c>
      <c r="D65" s="226">
        <f t="shared" ref="D65" si="21">(G66*H66+G67*H67+G68*H68+G69*H69)/G65</f>
        <v>0.625</v>
      </c>
      <c r="E65" s="226">
        <f t="shared" ref="E65" si="22">C65*D65</f>
        <v>6.25E-2</v>
      </c>
      <c r="F65" s="113" t="s">
        <v>1220</v>
      </c>
      <c r="G65" s="139">
        <f>'Tracking list'!I3</f>
        <v>2</v>
      </c>
      <c r="H65" s="138"/>
      <c r="I65" s="114"/>
      <c r="J65" s="115"/>
      <c r="K65" s="115"/>
      <c r="L65" s="116"/>
      <c r="M65" s="122"/>
    </row>
    <row r="66" spans="1:13" x14ac:dyDescent="0.3">
      <c r="A66" s="107"/>
      <c r="B66" s="221"/>
      <c r="C66" s="224"/>
      <c r="D66" s="227"/>
      <c r="E66" s="227"/>
      <c r="F66" s="108" t="s">
        <v>1229</v>
      </c>
      <c r="G66" s="139">
        <f>'Tracking list'!I4</f>
        <v>0</v>
      </c>
      <c r="H66" s="109">
        <v>1</v>
      </c>
      <c r="I66" s="110"/>
      <c r="J66" s="111"/>
      <c r="K66" s="111"/>
      <c r="L66" s="112"/>
      <c r="M66" s="123"/>
    </row>
    <row r="67" spans="1:13" x14ac:dyDescent="0.3">
      <c r="A67" s="107"/>
      <c r="B67" s="221"/>
      <c r="C67" s="224"/>
      <c r="D67" s="227"/>
      <c r="E67" s="227"/>
      <c r="F67" s="108" t="s">
        <v>1211</v>
      </c>
      <c r="G67" s="139">
        <f>'Tracking list'!I5</f>
        <v>1</v>
      </c>
      <c r="H67" s="109">
        <v>0.75</v>
      </c>
      <c r="I67" s="110"/>
      <c r="J67" s="111"/>
      <c r="K67" s="111"/>
      <c r="L67" s="112"/>
      <c r="M67" s="123"/>
    </row>
    <row r="68" spans="1:13" x14ac:dyDescent="0.3">
      <c r="A68" s="107"/>
      <c r="B68" s="221"/>
      <c r="C68" s="224"/>
      <c r="D68" s="227"/>
      <c r="E68" s="227"/>
      <c r="F68" s="108" t="s">
        <v>1212</v>
      </c>
      <c r="G68" s="139">
        <f>'Tracking list'!I6</f>
        <v>1</v>
      </c>
      <c r="H68" s="109">
        <v>0.5</v>
      </c>
      <c r="I68" s="110"/>
      <c r="J68" s="111"/>
      <c r="K68" s="111"/>
      <c r="L68" s="112"/>
      <c r="M68" s="123"/>
    </row>
    <row r="69" spans="1:13" ht="14.5" thickBot="1" x14ac:dyDescent="0.35">
      <c r="A69" s="107"/>
      <c r="B69" s="222"/>
      <c r="C69" s="225"/>
      <c r="D69" s="228"/>
      <c r="E69" s="228"/>
      <c r="F69" s="117" t="s">
        <v>1230</v>
      </c>
      <c r="G69" s="139">
        <f>'Tracking list'!I7</f>
        <v>0</v>
      </c>
      <c r="H69" s="124">
        <v>0</v>
      </c>
      <c r="I69" s="118"/>
      <c r="J69" s="118"/>
      <c r="K69" s="118"/>
      <c r="L69" s="125"/>
      <c r="M69" s="126"/>
    </row>
    <row r="70" spans="1:13" hidden="1" x14ac:dyDescent="0.3">
      <c r="D70" s="119">
        <v>1</v>
      </c>
    </row>
    <row r="71" spans="1:13" x14ac:dyDescent="0.3">
      <c r="C71" s="145">
        <f>SUM(C5:C70)</f>
        <v>1</v>
      </c>
      <c r="E71" s="147" t="e">
        <f ca="1">SUM(E5:E70)</f>
        <v>#REF!</v>
      </c>
    </row>
    <row r="74" spans="1:13" x14ac:dyDescent="0.3">
      <c r="I74" t="s">
        <v>1241</v>
      </c>
      <c r="J74" s="146" t="e">
        <f ca="1">E71</f>
        <v>#REF!</v>
      </c>
    </row>
    <row r="75" spans="1:13" x14ac:dyDescent="0.3">
      <c r="I75" t="s">
        <v>1242</v>
      </c>
      <c r="J75" s="146" t="e">
        <f ca="1">1-J74</f>
        <v>#REF!</v>
      </c>
    </row>
  </sheetData>
  <mergeCells count="52">
    <mergeCell ref="B60:B64"/>
    <mergeCell ref="C60:C64"/>
    <mergeCell ref="D60:D64"/>
    <mergeCell ref="E60:E64"/>
    <mergeCell ref="B65:B69"/>
    <mergeCell ref="C65:C69"/>
    <mergeCell ref="D65:D69"/>
    <mergeCell ref="E65:E69"/>
    <mergeCell ref="B50:B54"/>
    <mergeCell ref="C50:C54"/>
    <mergeCell ref="D50:D54"/>
    <mergeCell ref="E50:E54"/>
    <mergeCell ref="B55:B59"/>
    <mergeCell ref="C55:C59"/>
    <mergeCell ref="D55:D59"/>
    <mergeCell ref="E55:E59"/>
    <mergeCell ref="B40:B44"/>
    <mergeCell ref="C40:C44"/>
    <mergeCell ref="D40:D44"/>
    <mergeCell ref="E40:E44"/>
    <mergeCell ref="B45:B49"/>
    <mergeCell ref="C45:C49"/>
    <mergeCell ref="D45:D49"/>
    <mergeCell ref="E45:E49"/>
    <mergeCell ref="E30:E34"/>
    <mergeCell ref="B35:B39"/>
    <mergeCell ref="C35:C39"/>
    <mergeCell ref="D35:D39"/>
    <mergeCell ref="E35:E39"/>
    <mergeCell ref="B30:B34"/>
    <mergeCell ref="C30:C34"/>
    <mergeCell ref="D30:D34"/>
    <mergeCell ref="B20:B24"/>
    <mergeCell ref="C20:C24"/>
    <mergeCell ref="D20:D24"/>
    <mergeCell ref="E20:E24"/>
    <mergeCell ref="B25:B29"/>
    <mergeCell ref="C25:C29"/>
    <mergeCell ref="D25:D29"/>
    <mergeCell ref="E25:E29"/>
    <mergeCell ref="B5:B9"/>
    <mergeCell ref="C5:C9"/>
    <mergeCell ref="D5:D9"/>
    <mergeCell ref="E5:E9"/>
    <mergeCell ref="B15:B19"/>
    <mergeCell ref="C15:C19"/>
    <mergeCell ref="D15:D19"/>
    <mergeCell ref="E15:E19"/>
    <mergeCell ref="B10:B14"/>
    <mergeCell ref="C10:C14"/>
    <mergeCell ref="D10:D14"/>
    <mergeCell ref="E10:E14"/>
  </mergeCells>
  <phoneticPr fontId="1" type="noConversion"/>
  <conditionalFormatting sqref="D5:D69">
    <cfRule type="dataBar" priority="5">
      <dataBar>
        <cfvo type="min"/>
        <cfvo type="max"/>
        <color rgb="FF63C384"/>
      </dataBar>
      <extLst>
        <ext xmlns:x14="http://schemas.microsoft.com/office/spreadsheetml/2009/9/main" uri="{B025F937-C7B1-47D3-B67F-A62EFF666E3E}">
          <x14:id>{EF27EE08-0303-475E-A383-DB66E63F6F44}</x14:id>
        </ext>
      </extLst>
    </cfRule>
    <cfRule type="colorScale" priority="7">
      <colorScale>
        <cfvo type="min"/>
        <cfvo type="max"/>
        <color rgb="FFF8696B"/>
        <color rgb="FFFCFCFF"/>
      </colorScale>
    </cfRule>
    <cfRule type="colorScale" priority="8">
      <colorScale>
        <cfvo type="min"/>
        <cfvo type="percentile" val="50"/>
        <cfvo type="max"/>
        <color rgb="FFF8696B"/>
        <color rgb="FFFFEB84"/>
        <color rgb="FF63BE7B"/>
      </colorScale>
    </cfRule>
  </conditionalFormatting>
  <conditionalFormatting sqref="D70">
    <cfRule type="dataBar" priority="9">
      <dataBar>
        <cfvo type="min"/>
        <cfvo type="max"/>
        <color rgb="FF63C384"/>
      </dataBar>
      <extLst>
        <ext xmlns:x14="http://schemas.microsoft.com/office/spreadsheetml/2009/9/main" uri="{B025F937-C7B1-47D3-B67F-A62EFF666E3E}">
          <x14:id>{1D511C52-E232-49D3-B251-52F8805BBB1B}</x14:id>
        </ext>
      </extLst>
    </cfRule>
    <cfRule type="colorScale" priority="10">
      <colorScale>
        <cfvo type="min"/>
        <cfvo type="max"/>
        <color rgb="FFF8696B"/>
        <color rgb="FFFCFCFF"/>
      </colorScale>
    </cfRule>
    <cfRule type="colorScale" priority="11">
      <colorScale>
        <cfvo type="min"/>
        <cfvo type="percentile" val="50"/>
        <cfvo type="max"/>
        <color rgb="FFF8696B"/>
        <color rgb="FFFFEB84"/>
        <color rgb="FF63BE7B"/>
      </colorScale>
    </cfRule>
  </conditionalFormatting>
  <conditionalFormatting sqref="D5:D70">
    <cfRule type="dataBar" priority="1">
      <dataBar>
        <cfvo type="min"/>
        <cfvo type="max"/>
        <color rgb="FF63C384"/>
      </dataBar>
      <extLst>
        <ext xmlns:x14="http://schemas.microsoft.com/office/spreadsheetml/2009/9/main" uri="{B025F937-C7B1-47D3-B67F-A62EFF666E3E}">
          <x14:id>{EA0445B6-D7FE-4736-B86B-B82766B3C95F}</x14:id>
        </ext>
      </extLst>
    </cfRule>
  </conditionalFormatting>
  <pageMargins left="0.7" right="0.7" top="0.75" bottom="0.75" header="0.3" footer="0.3"/>
  <pageSetup paperSize="9" orientation="portrait" r:id="rId1"/>
  <drawing r:id="rId2"/>
  <extLst>
    <ext xmlns:x14="http://schemas.microsoft.com/office/spreadsheetml/2009/9/main" uri="{78C0D931-6437-407d-A8EE-F0AAD7539E65}">
      <x14:conditionalFormattings>
        <x14:conditionalFormatting xmlns:xm="http://schemas.microsoft.com/office/excel/2006/main">
          <x14:cfRule type="dataBar" id="{EF27EE08-0303-475E-A383-DB66E63F6F44}">
            <x14:dataBar minLength="0" maxLength="100" border="1" negativeBarBorderColorSameAsPositive="0">
              <x14:cfvo type="autoMin"/>
              <x14:cfvo type="autoMax"/>
              <x14:borderColor rgb="FF63C384"/>
              <x14:negativeFillColor rgb="FFFF0000"/>
              <x14:negativeBorderColor rgb="FFFF0000"/>
              <x14:axisColor rgb="FF000000"/>
            </x14:dataBar>
          </x14:cfRule>
          <xm:sqref>D5:D69</xm:sqref>
        </x14:conditionalFormatting>
        <x14:conditionalFormatting xmlns:xm="http://schemas.microsoft.com/office/excel/2006/main">
          <x14:cfRule type="dataBar" id="{1D511C52-E232-49D3-B251-52F8805BBB1B}">
            <x14:dataBar minLength="0" maxLength="100" border="1" negativeBarBorderColorSameAsPositive="0">
              <x14:cfvo type="autoMin"/>
              <x14:cfvo type="autoMax"/>
              <x14:borderColor rgb="FF63C384"/>
              <x14:negativeFillColor rgb="FFFF0000"/>
              <x14:negativeBorderColor rgb="FFFF0000"/>
              <x14:axisColor rgb="FF000000"/>
            </x14:dataBar>
          </x14:cfRule>
          <xm:sqref>D70</xm:sqref>
        </x14:conditionalFormatting>
        <x14:conditionalFormatting xmlns:xm="http://schemas.microsoft.com/office/excel/2006/main">
          <x14:cfRule type="dataBar" id="{EA0445B6-D7FE-4736-B86B-B82766B3C95F}">
            <x14:dataBar minLength="0" maxLength="100" gradient="0">
              <x14:cfvo type="autoMin"/>
              <x14:cfvo type="autoMax"/>
              <x14:negativeFillColor rgb="FFFF0000"/>
              <x14:axisColor rgb="FF000000"/>
            </x14:dataBar>
          </x14:cfRule>
          <xm:sqref>D5:D70</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D5A6F4-A547-47B7-8DBE-927797C13E55}">
  <dimension ref="B1:J354"/>
  <sheetViews>
    <sheetView topLeftCell="D1" zoomScale="115" zoomScaleNormal="115" workbookViewId="0">
      <selection activeCell="H10" sqref="H10"/>
    </sheetView>
  </sheetViews>
  <sheetFormatPr defaultRowHeight="14" x14ac:dyDescent="0.3"/>
  <cols>
    <col min="2" max="2" width="28.83203125" customWidth="1"/>
    <col min="3" max="3" width="29.75" style="104" customWidth="1"/>
    <col min="4" max="4" width="20.83203125" style="104" customWidth="1"/>
    <col min="7" max="7" width="22.75" customWidth="1"/>
  </cols>
  <sheetData>
    <row r="1" spans="2:10" ht="14.5" thickBot="1" x14ac:dyDescent="0.35">
      <c r="B1" t="s">
        <v>1200</v>
      </c>
      <c r="C1" s="104" t="s">
        <v>1237</v>
      </c>
      <c r="D1" s="104" t="s">
        <v>1199</v>
      </c>
    </row>
    <row r="2" spans="2:10" ht="19" x14ac:dyDescent="0.45">
      <c r="B2" s="77" t="s">
        <v>1153</v>
      </c>
      <c r="C2" s="105">
        <f t="shared" ref="C2:C65" si="0">IF(D2="Ok",100%,IF(D2="in progress",50%,IF(D2="NG",75%,IF(D2="TBD",75%,0%))))</f>
        <v>1</v>
      </c>
      <c r="D2" s="104" t="str">
        <f>'0.General'!H3</f>
        <v>OK</v>
      </c>
      <c r="G2" s="140" t="s">
        <v>1220</v>
      </c>
      <c r="H2" s="12">
        <f>COUNTA(B2:B365)</f>
        <v>297</v>
      </c>
      <c r="I2" s="12"/>
      <c r="J2" s="129"/>
    </row>
    <row r="3" spans="2:10" ht="19" x14ac:dyDescent="0.45">
      <c r="B3" s="77" t="s">
        <v>681</v>
      </c>
      <c r="C3" s="105">
        <f t="shared" si="0"/>
        <v>0</v>
      </c>
      <c r="D3" s="104" t="str">
        <f>'0.General'!H4</f>
        <v>NA</v>
      </c>
      <c r="G3" s="140" t="s">
        <v>1221</v>
      </c>
      <c r="H3" s="12">
        <f>COUNTIF(D2:D379,"ok")</f>
        <v>79</v>
      </c>
      <c r="I3" s="141">
        <v>1</v>
      </c>
      <c r="J3" s="132"/>
    </row>
    <row r="4" spans="2:10" ht="19" x14ac:dyDescent="0.45">
      <c r="B4" s="77" t="s">
        <v>535</v>
      </c>
      <c r="C4" s="105">
        <f t="shared" si="0"/>
        <v>1</v>
      </c>
      <c r="D4" s="104" t="str">
        <f>'0.General'!H5</f>
        <v>OK</v>
      </c>
      <c r="G4" s="140" t="s">
        <v>1211</v>
      </c>
      <c r="H4" s="12">
        <f>COUNTIF(D2:D379,"NG")+COUNTIF(D2:D379,"TBD")</f>
        <v>66</v>
      </c>
      <c r="I4" s="141">
        <v>0.75</v>
      </c>
      <c r="J4" s="132"/>
    </row>
    <row r="5" spans="2:10" ht="19" x14ac:dyDescent="0.45">
      <c r="B5" s="77" t="s">
        <v>667</v>
      </c>
      <c r="C5" s="105">
        <f t="shared" si="0"/>
        <v>0</v>
      </c>
      <c r="D5" s="104" t="str">
        <f>'0.General'!H6</f>
        <v xml:space="preserve">OK </v>
      </c>
      <c r="G5" s="140" t="s">
        <v>1212</v>
      </c>
      <c r="H5" s="12">
        <f>H2-H3-H4-H6</f>
        <v>152</v>
      </c>
      <c r="I5" s="141">
        <v>0.5</v>
      </c>
      <c r="J5" s="132"/>
    </row>
    <row r="6" spans="2:10" ht="19.5" thickBot="1" x14ac:dyDescent="0.5">
      <c r="B6" s="79" t="s">
        <v>550</v>
      </c>
      <c r="C6" s="105">
        <f t="shared" si="0"/>
        <v>0</v>
      </c>
      <c r="D6" s="104">
        <f>'0.General'!H7</f>
        <v>0</v>
      </c>
      <c r="G6" s="140" t="s">
        <v>1201</v>
      </c>
      <c r="H6" s="12">
        <f>COUNTIF(D2:D379,"to do")</f>
        <v>0</v>
      </c>
      <c r="I6" s="141">
        <v>0</v>
      </c>
      <c r="J6" s="135"/>
    </row>
    <row r="7" spans="2:10" ht="19" x14ac:dyDescent="0.3">
      <c r="B7" s="77" t="s">
        <v>461</v>
      </c>
      <c r="C7" s="105">
        <f t="shared" si="0"/>
        <v>0</v>
      </c>
      <c r="D7" s="104" t="str">
        <f>'0.General'!H8</f>
        <v>NA</v>
      </c>
    </row>
    <row r="8" spans="2:10" ht="19" x14ac:dyDescent="0.3">
      <c r="B8" s="77" t="s">
        <v>538</v>
      </c>
      <c r="C8" s="105">
        <f t="shared" si="0"/>
        <v>0</v>
      </c>
      <c r="D8" s="104" t="str">
        <f>'0.General'!H9</f>
        <v>NA</v>
      </c>
    </row>
    <row r="9" spans="2:10" ht="19" x14ac:dyDescent="0.3">
      <c r="B9" s="77" t="s">
        <v>764</v>
      </c>
      <c r="C9" s="105">
        <f t="shared" si="0"/>
        <v>0</v>
      </c>
      <c r="D9" s="104" t="str">
        <f>'0.General'!H10</f>
        <v>NA</v>
      </c>
    </row>
    <row r="10" spans="2:10" ht="19" x14ac:dyDescent="0.3">
      <c r="B10" s="77" t="s">
        <v>897</v>
      </c>
      <c r="C10" s="105">
        <f t="shared" si="0"/>
        <v>0</v>
      </c>
      <c r="D10" s="104" t="str">
        <f>'0.General'!H11</f>
        <v>NA</v>
      </c>
      <c r="G10">
        <f>COUNTIFS(D2:D354,"ok")</f>
        <v>79</v>
      </c>
    </row>
    <row r="11" spans="2:10" ht="19" x14ac:dyDescent="0.3">
      <c r="B11" s="77" t="s">
        <v>914</v>
      </c>
      <c r="C11" s="105">
        <f t="shared" si="0"/>
        <v>1</v>
      </c>
      <c r="D11" s="104" t="str">
        <f>'0.General'!H12</f>
        <v>OK</v>
      </c>
    </row>
    <row r="12" spans="2:10" ht="19" x14ac:dyDescent="0.3">
      <c r="B12" s="77" t="s">
        <v>553</v>
      </c>
      <c r="C12" s="105">
        <f t="shared" si="0"/>
        <v>1</v>
      </c>
      <c r="D12" s="104" t="str">
        <f>'0.General'!H13</f>
        <v>OK</v>
      </c>
    </row>
    <row r="13" spans="2:10" ht="19" x14ac:dyDescent="0.3">
      <c r="B13" s="77" t="s">
        <v>673</v>
      </c>
      <c r="C13" s="105">
        <f t="shared" si="0"/>
        <v>0.75</v>
      </c>
      <c r="D13" s="104" t="str">
        <f>'0.General'!H14</f>
        <v>TBD</v>
      </c>
      <c r="G13" s="142" t="s">
        <v>1238</v>
      </c>
      <c r="H13" s="143">
        <f>(H3*I3+H4*I4+H5*I5+H6*I6)/H2</f>
        <v>0.68855218855218858</v>
      </c>
    </row>
    <row r="14" spans="2:10" ht="19" x14ac:dyDescent="0.3">
      <c r="B14" s="77" t="s">
        <v>732</v>
      </c>
      <c r="C14" s="105">
        <f t="shared" si="0"/>
        <v>0.75</v>
      </c>
      <c r="D14" s="104" t="str">
        <f>'0.General'!H15</f>
        <v>NG</v>
      </c>
      <c r="G14" s="142" t="s">
        <v>1239</v>
      </c>
      <c r="H14" s="144">
        <f>1-H13</f>
        <v>0.31144781144781142</v>
      </c>
    </row>
    <row r="15" spans="2:10" ht="19" x14ac:dyDescent="0.3">
      <c r="B15" s="77" t="s">
        <v>841</v>
      </c>
      <c r="C15" s="105">
        <f t="shared" si="0"/>
        <v>1</v>
      </c>
      <c r="D15" s="104" t="str">
        <f>'0.General'!H16</f>
        <v>OK</v>
      </c>
    </row>
    <row r="16" spans="2:10" ht="19" x14ac:dyDescent="0.3">
      <c r="B16" s="77" t="s">
        <v>843</v>
      </c>
      <c r="C16" s="105">
        <f t="shared" si="0"/>
        <v>1</v>
      </c>
      <c r="D16" s="104" t="str">
        <f>'0.General'!H17</f>
        <v>OK</v>
      </c>
    </row>
    <row r="17" spans="2:4" ht="19" x14ac:dyDescent="0.3">
      <c r="B17" s="77" t="s">
        <v>845</v>
      </c>
      <c r="C17" s="105">
        <f t="shared" si="0"/>
        <v>1</v>
      </c>
      <c r="D17" s="104" t="str">
        <f>'0.General'!H18</f>
        <v>OK</v>
      </c>
    </row>
    <row r="18" spans="2:4" ht="19" x14ac:dyDescent="0.3">
      <c r="B18" s="77" t="s">
        <v>905</v>
      </c>
      <c r="C18" s="105">
        <f t="shared" si="0"/>
        <v>1</v>
      </c>
      <c r="D18" s="104" t="str">
        <f>'0.General'!H19</f>
        <v>OK</v>
      </c>
    </row>
    <row r="19" spans="2:4" ht="19" x14ac:dyDescent="0.3">
      <c r="B19" s="77" t="s">
        <v>723</v>
      </c>
      <c r="C19" s="105">
        <f t="shared" si="0"/>
        <v>1</v>
      </c>
      <c r="D19" s="104" t="str">
        <f>'0.General'!H20</f>
        <v>OK</v>
      </c>
    </row>
    <row r="20" spans="2:4" ht="19" x14ac:dyDescent="0.3">
      <c r="B20" s="77" t="s">
        <v>690</v>
      </c>
      <c r="C20" s="105">
        <f t="shared" si="0"/>
        <v>1</v>
      </c>
      <c r="D20" s="104" t="str">
        <f>'0.General'!H21</f>
        <v>OK</v>
      </c>
    </row>
    <row r="21" spans="2:4" ht="19" x14ac:dyDescent="0.3">
      <c r="B21" s="77" t="s">
        <v>693</v>
      </c>
      <c r="C21" s="105">
        <f t="shared" si="0"/>
        <v>1</v>
      </c>
      <c r="D21" s="104" t="str">
        <f>'0.General'!H22</f>
        <v>OK</v>
      </c>
    </row>
    <row r="22" spans="2:4" ht="19" x14ac:dyDescent="0.3">
      <c r="B22" s="77" t="s">
        <v>696</v>
      </c>
      <c r="C22" s="105">
        <f t="shared" si="0"/>
        <v>1</v>
      </c>
      <c r="D22" s="104" t="str">
        <f>'0.General'!H23</f>
        <v>OK</v>
      </c>
    </row>
    <row r="23" spans="2:4" ht="19" x14ac:dyDescent="0.3">
      <c r="B23" s="77" t="s">
        <v>773</v>
      </c>
      <c r="C23" s="105">
        <f t="shared" si="0"/>
        <v>1</v>
      </c>
      <c r="D23" s="104" t="str">
        <f>'0.General'!H24</f>
        <v>OK</v>
      </c>
    </row>
    <row r="24" spans="2:4" ht="19" x14ac:dyDescent="0.3">
      <c r="B24" s="77" t="s">
        <v>855</v>
      </c>
      <c r="C24" s="105">
        <f t="shared" si="0"/>
        <v>0.75</v>
      </c>
      <c r="D24" s="104" t="str">
        <f>'0.General'!H25</f>
        <v>NG</v>
      </c>
    </row>
    <row r="25" spans="2:4" ht="19" x14ac:dyDescent="0.3">
      <c r="B25" s="77" t="s">
        <v>858</v>
      </c>
      <c r="C25" s="105">
        <f t="shared" si="0"/>
        <v>1</v>
      </c>
      <c r="D25" s="104" t="str">
        <f>'0.General'!H26</f>
        <v>OK</v>
      </c>
    </row>
    <row r="26" spans="2:4" ht="19" x14ac:dyDescent="0.3">
      <c r="B26" s="77" t="s">
        <v>870</v>
      </c>
      <c r="C26" s="105">
        <f t="shared" si="0"/>
        <v>0.75</v>
      </c>
      <c r="D26" s="104" t="str">
        <f>'0.General'!H27</f>
        <v>TBD</v>
      </c>
    </row>
    <row r="27" spans="2:4" ht="19" x14ac:dyDescent="0.3">
      <c r="B27" s="77" t="s">
        <v>894</v>
      </c>
      <c r="C27" s="105">
        <f t="shared" si="0"/>
        <v>1</v>
      </c>
      <c r="D27" s="104" t="str">
        <f>'0.General'!H28</f>
        <v>OK</v>
      </c>
    </row>
    <row r="28" spans="2:4" ht="19" x14ac:dyDescent="0.3">
      <c r="B28" s="77" t="s">
        <v>911</v>
      </c>
      <c r="C28" s="105">
        <f t="shared" si="0"/>
        <v>0.75</v>
      </c>
      <c r="D28" s="104" t="str">
        <f>'0.General'!H29</f>
        <v>NG</v>
      </c>
    </row>
    <row r="29" spans="2:4" ht="19" x14ac:dyDescent="0.3">
      <c r="B29" s="77" t="s">
        <v>1470</v>
      </c>
      <c r="C29" s="105">
        <f t="shared" si="0"/>
        <v>1</v>
      </c>
      <c r="D29" s="104" t="str">
        <f>'0.General'!H30</f>
        <v>OK</v>
      </c>
    </row>
    <row r="30" spans="2:4" ht="19" x14ac:dyDescent="0.3">
      <c r="B30" s="77" t="s">
        <v>1627</v>
      </c>
      <c r="C30" s="105">
        <f t="shared" si="0"/>
        <v>0.75</v>
      </c>
      <c r="D30" s="104" t="str">
        <f>'0.General'!H31</f>
        <v>NG</v>
      </c>
    </row>
    <row r="31" spans="2:4" ht="19" x14ac:dyDescent="0.3">
      <c r="B31" s="77" t="s">
        <v>1651</v>
      </c>
      <c r="C31" s="105">
        <f t="shared" si="0"/>
        <v>0.75</v>
      </c>
      <c r="D31" s="104" t="str">
        <f>'0.General'!H32</f>
        <v>NG</v>
      </c>
    </row>
    <row r="32" spans="2:4" ht="19" x14ac:dyDescent="0.3">
      <c r="B32" s="77" t="s">
        <v>1474</v>
      </c>
      <c r="C32" s="105">
        <f t="shared" si="0"/>
        <v>0.75</v>
      </c>
      <c r="D32" s="104" t="str">
        <f>'0.General'!H33</f>
        <v>NG</v>
      </c>
    </row>
    <row r="33" spans="2:4" ht="19" x14ac:dyDescent="0.3">
      <c r="B33" s="77" t="s">
        <v>1493</v>
      </c>
      <c r="C33" s="105">
        <f t="shared" si="0"/>
        <v>0</v>
      </c>
      <c r="D33" s="104">
        <f>'0.General'!H34</f>
        <v>0</v>
      </c>
    </row>
    <row r="34" spans="2:4" ht="19" x14ac:dyDescent="0.3">
      <c r="B34" s="77" t="s">
        <v>1486</v>
      </c>
      <c r="C34" s="105">
        <f t="shared" si="0"/>
        <v>1</v>
      </c>
      <c r="D34" s="104" t="str">
        <f>'0.General'!H35</f>
        <v>OK</v>
      </c>
    </row>
    <row r="35" spans="2:4" ht="19" x14ac:dyDescent="0.3">
      <c r="B35" s="77" t="s">
        <v>1488</v>
      </c>
      <c r="C35" s="105">
        <f t="shared" si="0"/>
        <v>0.75</v>
      </c>
      <c r="D35" s="104" t="str">
        <f>'0.General'!H36</f>
        <v>NG</v>
      </c>
    </row>
    <row r="36" spans="2:4" ht="19" x14ac:dyDescent="0.3">
      <c r="B36" s="77" t="s">
        <v>1633</v>
      </c>
      <c r="C36" s="105">
        <f t="shared" si="0"/>
        <v>0.75</v>
      </c>
      <c r="D36" s="104" t="str">
        <f>'0.General'!H37</f>
        <v>NG</v>
      </c>
    </row>
    <row r="37" spans="2:4" ht="19" x14ac:dyDescent="0.3">
      <c r="B37" s="77" t="s">
        <v>1636</v>
      </c>
      <c r="C37" s="105">
        <f t="shared" si="0"/>
        <v>1</v>
      </c>
      <c r="D37" s="104" t="str">
        <f>'0.General'!H38</f>
        <v>OK</v>
      </c>
    </row>
    <row r="38" spans="2:4" ht="19" x14ac:dyDescent="0.3">
      <c r="B38" s="77" t="s">
        <v>1639</v>
      </c>
      <c r="C38" s="105">
        <f t="shared" si="0"/>
        <v>1</v>
      </c>
      <c r="D38" s="104" t="str">
        <f>'0.General'!H39</f>
        <v>OK</v>
      </c>
    </row>
    <row r="39" spans="2:4" ht="19" x14ac:dyDescent="0.3">
      <c r="B39" s="77" t="s">
        <v>1642</v>
      </c>
      <c r="C39" s="105">
        <f t="shared" si="0"/>
        <v>1</v>
      </c>
      <c r="D39" s="104" t="str">
        <f>'0.General'!H40</f>
        <v>OK</v>
      </c>
    </row>
    <row r="40" spans="2:4" ht="19" x14ac:dyDescent="0.3">
      <c r="B40" s="77" t="s">
        <v>1645</v>
      </c>
      <c r="C40" s="105">
        <f t="shared" si="0"/>
        <v>0.75</v>
      </c>
      <c r="D40" s="104" t="str">
        <f>'0.General'!H41</f>
        <v>NG</v>
      </c>
    </row>
    <row r="41" spans="2:4" ht="19" x14ac:dyDescent="0.3">
      <c r="B41" s="77" t="s">
        <v>1648</v>
      </c>
      <c r="C41" s="105">
        <f t="shared" si="0"/>
        <v>1</v>
      </c>
      <c r="D41" s="104" t="str">
        <f>'0.General'!H42</f>
        <v>OK</v>
      </c>
    </row>
    <row r="42" spans="2:4" ht="19" x14ac:dyDescent="0.3">
      <c r="B42" s="77" t="s">
        <v>468</v>
      </c>
      <c r="C42" s="105">
        <f t="shared" si="0"/>
        <v>1</v>
      </c>
      <c r="D42" s="104" t="str">
        <f>'0.General'!H43</f>
        <v>OK</v>
      </c>
    </row>
    <row r="43" spans="2:4" ht="19" x14ac:dyDescent="0.3">
      <c r="B43" s="77" t="s">
        <v>1677</v>
      </c>
      <c r="C43" s="105">
        <f t="shared" si="0"/>
        <v>1</v>
      </c>
      <c r="D43" s="104" t="str">
        <f>'0.General'!H44</f>
        <v>OK</v>
      </c>
    </row>
    <row r="44" spans="2:4" ht="19" x14ac:dyDescent="0.3">
      <c r="B44" s="77" t="s">
        <v>1309</v>
      </c>
      <c r="C44" s="105">
        <f t="shared" si="0"/>
        <v>0.75</v>
      </c>
      <c r="D44" s="104" t="str">
        <f>'0.General'!H45</f>
        <v>NG</v>
      </c>
    </row>
    <row r="45" spans="2:4" ht="19" x14ac:dyDescent="0.3">
      <c r="B45" s="77" t="s">
        <v>1693</v>
      </c>
      <c r="C45" s="105">
        <f t="shared" si="0"/>
        <v>1</v>
      </c>
      <c r="D45" s="104" t="str">
        <f>'0.General'!H46</f>
        <v>OK</v>
      </c>
    </row>
    <row r="46" spans="2:4" ht="19" x14ac:dyDescent="0.3">
      <c r="B46" s="77" t="s">
        <v>1697</v>
      </c>
      <c r="C46" s="105">
        <f t="shared" si="0"/>
        <v>0.75</v>
      </c>
      <c r="D46" s="104" t="str">
        <f>'0.General'!H47</f>
        <v>NG</v>
      </c>
    </row>
    <row r="47" spans="2:4" ht="19" x14ac:dyDescent="0.3">
      <c r="B47" s="77" t="s">
        <v>1702</v>
      </c>
      <c r="C47" s="105">
        <f t="shared" si="0"/>
        <v>0</v>
      </c>
      <c r="D47" s="104">
        <f>'0.General'!H48</f>
        <v>0</v>
      </c>
    </row>
    <row r="48" spans="2:4" ht="19" x14ac:dyDescent="0.3">
      <c r="B48" s="77" t="s">
        <v>1705</v>
      </c>
      <c r="C48" s="105">
        <f t="shared" si="0"/>
        <v>0</v>
      </c>
      <c r="D48" s="104">
        <f>'0.General'!H49</f>
        <v>0</v>
      </c>
    </row>
    <row r="49" spans="2:4" ht="19" x14ac:dyDescent="0.3">
      <c r="B49" s="77" t="s">
        <v>1709</v>
      </c>
      <c r="C49" s="105">
        <f t="shared" si="0"/>
        <v>0</v>
      </c>
      <c r="D49" s="104">
        <f>'0.General'!H50</f>
        <v>0</v>
      </c>
    </row>
    <row r="50" spans="2:4" ht="19" x14ac:dyDescent="0.3">
      <c r="B50" s="77" t="s">
        <v>1712</v>
      </c>
      <c r="C50" s="105">
        <f t="shared" si="0"/>
        <v>0</v>
      </c>
      <c r="D50" s="104">
        <f>'0.General'!H51</f>
        <v>0</v>
      </c>
    </row>
    <row r="51" spans="2:4" ht="19" x14ac:dyDescent="0.3">
      <c r="B51" s="77"/>
      <c r="C51" s="105">
        <f t="shared" si="0"/>
        <v>0</v>
      </c>
    </row>
    <row r="52" spans="2:4" ht="19" x14ac:dyDescent="0.3">
      <c r="B52" s="77" t="s">
        <v>1257</v>
      </c>
      <c r="C52" s="105">
        <f t="shared" si="0"/>
        <v>1</v>
      </c>
      <c r="D52" s="104" t="str">
        <f>'1.Update'!H4</f>
        <v>OK</v>
      </c>
    </row>
    <row r="53" spans="2:4" ht="19" x14ac:dyDescent="0.3">
      <c r="B53" s="77" t="s">
        <v>1261</v>
      </c>
      <c r="C53" s="105">
        <f t="shared" si="0"/>
        <v>0</v>
      </c>
      <c r="D53" s="104" t="str">
        <f>'1.Update'!H24</f>
        <v>NA</v>
      </c>
    </row>
    <row r="54" spans="2:4" ht="19" x14ac:dyDescent="0.3">
      <c r="B54" s="77" t="s">
        <v>487</v>
      </c>
      <c r="C54" s="105">
        <f t="shared" si="0"/>
        <v>0.75</v>
      </c>
      <c r="D54" s="104" t="str">
        <f>'1.Update'!H25</f>
        <v>NG</v>
      </c>
    </row>
    <row r="55" spans="2:4" ht="19" x14ac:dyDescent="0.3">
      <c r="B55" s="77" t="s">
        <v>582</v>
      </c>
      <c r="C55" s="105">
        <f t="shared" si="0"/>
        <v>1</v>
      </c>
      <c r="D55" s="104" t="str">
        <f>'1.Update'!H26</f>
        <v>OK</v>
      </c>
    </row>
    <row r="56" spans="2:4" ht="19" x14ac:dyDescent="0.3">
      <c r="B56" s="77" t="s">
        <v>876</v>
      </c>
      <c r="C56" s="105">
        <f t="shared" si="0"/>
        <v>1</v>
      </c>
      <c r="D56" s="104" t="str">
        <f>'1.Update'!H27</f>
        <v>OK</v>
      </c>
    </row>
    <row r="57" spans="2:4" ht="19" x14ac:dyDescent="0.3">
      <c r="B57" s="77" t="s">
        <v>547</v>
      </c>
      <c r="C57" s="105">
        <f t="shared" si="0"/>
        <v>1</v>
      </c>
      <c r="D57" s="104" t="str">
        <f>'1.Update'!H28</f>
        <v>OK</v>
      </c>
    </row>
    <row r="58" spans="2:4" ht="19" x14ac:dyDescent="0.3">
      <c r="B58" s="77" t="s">
        <v>726</v>
      </c>
      <c r="C58" s="105">
        <f t="shared" si="0"/>
        <v>1</v>
      </c>
      <c r="D58" s="104" t="str">
        <f>'1.Update'!H29</f>
        <v>OK</v>
      </c>
    </row>
    <row r="59" spans="2:4" ht="19" x14ac:dyDescent="0.3">
      <c r="B59" s="77" t="s">
        <v>1129</v>
      </c>
      <c r="C59" s="105">
        <f t="shared" si="0"/>
        <v>1</v>
      </c>
      <c r="D59" s="104" t="str">
        <f>'1.Update'!H30</f>
        <v>OK</v>
      </c>
    </row>
    <row r="60" spans="2:4" ht="19" x14ac:dyDescent="0.3">
      <c r="B60" s="77" t="s">
        <v>2060</v>
      </c>
      <c r="C60" s="105">
        <f t="shared" si="0"/>
        <v>0</v>
      </c>
      <c r="D60" s="104" t="str">
        <f>'1.Update'!H31</f>
        <v>NA</v>
      </c>
    </row>
    <row r="61" spans="2:4" ht="19" x14ac:dyDescent="0.3">
      <c r="B61" s="77" t="s">
        <v>1255</v>
      </c>
      <c r="C61" s="105">
        <f t="shared" si="0"/>
        <v>1</v>
      </c>
      <c r="D61" s="104" t="str">
        <f>'1.Update'!H32</f>
        <v>OK</v>
      </c>
    </row>
    <row r="62" spans="2:4" ht="19" x14ac:dyDescent="0.3">
      <c r="B62" s="77"/>
      <c r="C62" s="105">
        <f t="shared" si="0"/>
        <v>0</v>
      </c>
    </row>
    <row r="63" spans="2:4" ht="19" x14ac:dyDescent="0.3">
      <c r="B63" s="77" t="s">
        <v>2061</v>
      </c>
      <c r="C63" s="105">
        <f t="shared" si="0"/>
        <v>0.75</v>
      </c>
      <c r="D63" s="104" t="str">
        <f>'2.User mode'!H5</f>
        <v>TBD</v>
      </c>
    </row>
    <row r="64" spans="2:4" ht="19" x14ac:dyDescent="0.3">
      <c r="B64" s="77" t="s">
        <v>2062</v>
      </c>
      <c r="C64" s="105">
        <f t="shared" si="0"/>
        <v>1</v>
      </c>
      <c r="D64" s="104" t="str">
        <f>'2.User mode'!H6</f>
        <v>OK</v>
      </c>
    </row>
    <row r="65" spans="2:4" ht="19" x14ac:dyDescent="0.3">
      <c r="B65" s="77" t="s">
        <v>2063</v>
      </c>
      <c r="C65" s="105">
        <f t="shared" si="0"/>
        <v>0.75</v>
      </c>
      <c r="D65" s="104" t="str">
        <f>'2.User mode'!H7</f>
        <v>TBD</v>
      </c>
    </row>
    <row r="66" spans="2:4" ht="19" x14ac:dyDescent="0.3">
      <c r="B66" s="77" t="s">
        <v>2064</v>
      </c>
      <c r="C66" s="105">
        <f t="shared" ref="C66:C129" si="1">IF(D66="Ok",100%,IF(D66="in progress",50%,IF(D66="NG",75%,IF(D66="TBD",75%,0%))))</f>
        <v>0.75</v>
      </c>
      <c r="D66" s="104" t="str">
        <f>'2.User mode'!H19</f>
        <v>NG</v>
      </c>
    </row>
    <row r="67" spans="2:4" ht="19" x14ac:dyDescent="0.3">
      <c r="B67" s="77" t="s">
        <v>873</v>
      </c>
      <c r="C67" s="105">
        <f t="shared" si="1"/>
        <v>1</v>
      </c>
      <c r="D67" s="104" t="str">
        <f>'2.User mode'!H27</f>
        <v>OK</v>
      </c>
    </row>
    <row r="68" spans="2:4" ht="19" x14ac:dyDescent="0.3">
      <c r="B68" s="77" t="s">
        <v>2065</v>
      </c>
      <c r="C68" s="105">
        <f t="shared" si="1"/>
        <v>1</v>
      </c>
      <c r="D68" s="104" t="str">
        <f>'2.User mode'!H28</f>
        <v>OK</v>
      </c>
    </row>
    <row r="69" spans="2:4" ht="19" x14ac:dyDescent="0.3">
      <c r="B69" s="77" t="s">
        <v>2066</v>
      </c>
      <c r="C69" s="105">
        <f t="shared" si="1"/>
        <v>1</v>
      </c>
      <c r="D69" s="104" t="str">
        <f>'2.User mode'!H29</f>
        <v>OK</v>
      </c>
    </row>
    <row r="70" spans="2:4" ht="19" x14ac:dyDescent="0.3">
      <c r="B70" s="77" t="s">
        <v>2067</v>
      </c>
      <c r="C70" s="105">
        <f t="shared" si="1"/>
        <v>1</v>
      </c>
      <c r="D70" s="104" t="str">
        <f>'2.User mode'!H30</f>
        <v>OK</v>
      </c>
    </row>
    <row r="71" spans="2:4" ht="19" x14ac:dyDescent="0.3">
      <c r="B71" s="77" t="s">
        <v>2068</v>
      </c>
      <c r="C71" s="105">
        <f t="shared" si="1"/>
        <v>1</v>
      </c>
      <c r="D71" s="104" t="str">
        <f>'2.User mode'!H31</f>
        <v>OK</v>
      </c>
    </row>
    <row r="72" spans="2:4" ht="19" x14ac:dyDescent="0.3">
      <c r="B72" s="77" t="s">
        <v>2069</v>
      </c>
      <c r="C72" s="105">
        <f t="shared" si="1"/>
        <v>0</v>
      </c>
      <c r="D72" s="104">
        <f>'2.User mode'!H32</f>
        <v>0</v>
      </c>
    </row>
    <row r="73" spans="2:4" ht="19" x14ac:dyDescent="0.3">
      <c r="B73" s="77" t="s">
        <v>630</v>
      </c>
      <c r="C73" s="105">
        <f t="shared" si="1"/>
        <v>1</v>
      </c>
      <c r="D73" s="104" t="str">
        <f>'2.User mode'!H33</f>
        <v>OK</v>
      </c>
    </row>
    <row r="74" spans="2:4" ht="19" x14ac:dyDescent="0.3">
      <c r="B74" s="77" t="s">
        <v>514</v>
      </c>
      <c r="C74" s="105">
        <f t="shared" si="1"/>
        <v>0.75</v>
      </c>
      <c r="D74" s="104" t="str">
        <f>'2.User mode'!H34</f>
        <v>NG</v>
      </c>
    </row>
    <row r="75" spans="2:4" ht="19" x14ac:dyDescent="0.3">
      <c r="B75" s="77" t="s">
        <v>599</v>
      </c>
      <c r="C75" s="105">
        <f t="shared" si="1"/>
        <v>1</v>
      </c>
      <c r="D75" s="104" t="str">
        <f>'2.User mode'!H35</f>
        <v>OK</v>
      </c>
    </row>
    <row r="76" spans="2:4" ht="19" x14ac:dyDescent="0.3">
      <c r="B76" s="77" t="s">
        <v>625</v>
      </c>
      <c r="C76" s="105">
        <f t="shared" si="1"/>
        <v>0</v>
      </c>
      <c r="D76" s="104">
        <f>'2.User mode'!H36</f>
        <v>0</v>
      </c>
    </row>
    <row r="77" spans="2:4" ht="19" x14ac:dyDescent="0.3">
      <c r="B77" s="77" t="s">
        <v>702</v>
      </c>
      <c r="C77" s="105">
        <f t="shared" si="1"/>
        <v>1</v>
      </c>
      <c r="D77" s="104" t="str">
        <f>'2.User mode'!H37</f>
        <v>OK</v>
      </c>
    </row>
    <row r="78" spans="2:4" ht="19" x14ac:dyDescent="0.3">
      <c r="B78" s="77" t="s">
        <v>705</v>
      </c>
      <c r="C78" s="105">
        <f t="shared" si="1"/>
        <v>1</v>
      </c>
      <c r="D78" s="104" t="str">
        <f>'2.User mode'!H38</f>
        <v>OK</v>
      </c>
    </row>
    <row r="79" spans="2:4" ht="19" x14ac:dyDescent="0.3">
      <c r="B79" s="77" t="s">
        <v>1244</v>
      </c>
      <c r="C79" s="105">
        <f t="shared" si="1"/>
        <v>0.75</v>
      </c>
      <c r="D79" s="104" t="str">
        <f>'2.User mode'!H39</f>
        <v>NG</v>
      </c>
    </row>
    <row r="80" spans="2:4" ht="19" x14ac:dyDescent="0.3">
      <c r="B80" s="77" t="s">
        <v>1247</v>
      </c>
      <c r="C80" s="105">
        <f t="shared" si="1"/>
        <v>0</v>
      </c>
      <c r="D80" s="104" t="str">
        <f>'2.User mode'!H40</f>
        <v>NA</v>
      </c>
    </row>
    <row r="81" spans="2:4" ht="19" x14ac:dyDescent="0.3">
      <c r="B81" s="77" t="s">
        <v>1309</v>
      </c>
      <c r="C81" s="105">
        <f t="shared" si="1"/>
        <v>0.75</v>
      </c>
      <c r="D81" s="104" t="str">
        <f>'2.User mode'!H41</f>
        <v>NG</v>
      </c>
    </row>
    <row r="82" spans="2:4" ht="19" x14ac:dyDescent="0.3">
      <c r="B82" s="77" t="s">
        <v>1368</v>
      </c>
      <c r="C82" s="105">
        <f t="shared" si="1"/>
        <v>0.75</v>
      </c>
      <c r="D82" s="104" t="str">
        <f>'2.User mode'!H42</f>
        <v>NG</v>
      </c>
    </row>
    <row r="83" spans="2:4" ht="19" x14ac:dyDescent="0.3">
      <c r="B83" s="77" t="s">
        <v>1371</v>
      </c>
      <c r="C83" s="105">
        <f t="shared" si="1"/>
        <v>0.75</v>
      </c>
      <c r="D83" s="104" t="str">
        <f>'2.User mode'!H43</f>
        <v>NG</v>
      </c>
    </row>
    <row r="84" spans="2:4" ht="19" x14ac:dyDescent="0.3">
      <c r="B84" s="77" t="s">
        <v>1374</v>
      </c>
      <c r="C84" s="105">
        <f t="shared" si="1"/>
        <v>1</v>
      </c>
      <c r="D84" s="104" t="str">
        <f>'2.User mode'!H44</f>
        <v>OK</v>
      </c>
    </row>
    <row r="85" spans="2:4" ht="19" x14ac:dyDescent="0.3">
      <c r="B85" s="77" t="s">
        <v>1377</v>
      </c>
      <c r="C85" s="105">
        <f t="shared" si="1"/>
        <v>0.75</v>
      </c>
      <c r="D85" s="104" t="str">
        <f>'2.User mode'!H45</f>
        <v>TBD</v>
      </c>
    </row>
    <row r="86" spans="2:4" ht="19" x14ac:dyDescent="0.3">
      <c r="B86" s="77" t="s">
        <v>1380</v>
      </c>
      <c r="C86" s="105">
        <f t="shared" si="1"/>
        <v>1</v>
      </c>
      <c r="D86" s="104" t="str">
        <f>'2.User mode'!H46</f>
        <v>OK</v>
      </c>
    </row>
    <row r="87" spans="2:4" ht="19" x14ac:dyDescent="0.3">
      <c r="B87" s="77" t="s">
        <v>1383</v>
      </c>
      <c r="C87" s="105">
        <f t="shared" si="1"/>
        <v>0.75</v>
      </c>
      <c r="D87" s="104" t="str">
        <f>'2.User mode'!H47</f>
        <v>TBD</v>
      </c>
    </row>
    <row r="88" spans="2:4" ht="19" x14ac:dyDescent="0.3">
      <c r="B88" s="77" t="s">
        <v>1386</v>
      </c>
      <c r="C88" s="105">
        <f t="shared" si="1"/>
        <v>0.75</v>
      </c>
      <c r="D88" s="104" t="str">
        <f>'2.User mode'!H48</f>
        <v>NG</v>
      </c>
    </row>
    <row r="89" spans="2:4" ht="19" x14ac:dyDescent="0.3">
      <c r="B89" s="77" t="s">
        <v>2070</v>
      </c>
      <c r="C89" s="105">
        <f t="shared" si="1"/>
        <v>0.75</v>
      </c>
      <c r="D89" s="104" t="str">
        <f>'2.User mode'!H49</f>
        <v>NG</v>
      </c>
    </row>
    <row r="90" spans="2:4" ht="19" x14ac:dyDescent="0.3">
      <c r="B90" s="77" t="s">
        <v>1392</v>
      </c>
      <c r="C90" s="105">
        <f t="shared" si="1"/>
        <v>0.75</v>
      </c>
      <c r="D90" s="104" t="str">
        <f>'2.User mode'!H51</f>
        <v>NG</v>
      </c>
    </row>
    <row r="91" spans="2:4" ht="19" x14ac:dyDescent="0.3">
      <c r="B91" s="77" t="s">
        <v>1395</v>
      </c>
      <c r="C91" s="105">
        <f t="shared" si="1"/>
        <v>0.75</v>
      </c>
      <c r="D91" s="104" t="str">
        <f>'2.User mode'!H47</f>
        <v>TBD</v>
      </c>
    </row>
    <row r="92" spans="2:4" ht="19" x14ac:dyDescent="0.3">
      <c r="B92" s="77" t="s">
        <v>1398</v>
      </c>
      <c r="C92" s="105">
        <f t="shared" si="1"/>
        <v>0.75</v>
      </c>
      <c r="D92" s="104" t="str">
        <f>'2.User mode'!H48</f>
        <v>NG</v>
      </c>
    </row>
    <row r="93" spans="2:4" ht="19" x14ac:dyDescent="0.3">
      <c r="B93" s="77" t="s">
        <v>1434</v>
      </c>
      <c r="C93" s="105">
        <f t="shared" si="1"/>
        <v>0.75</v>
      </c>
      <c r="D93" s="104" t="str">
        <f>'2.User mode'!H49</f>
        <v>NG</v>
      </c>
    </row>
    <row r="94" spans="2:4" ht="19" x14ac:dyDescent="0.3">
      <c r="B94" s="77" t="s">
        <v>2071</v>
      </c>
      <c r="C94" s="105">
        <f t="shared" si="1"/>
        <v>1</v>
      </c>
      <c r="D94" s="104" t="str">
        <f>'2.User mode'!H50</f>
        <v>OK</v>
      </c>
    </row>
    <row r="95" spans="2:4" ht="19" x14ac:dyDescent="0.3">
      <c r="B95" s="77" t="s">
        <v>1451</v>
      </c>
      <c r="C95" s="105">
        <f t="shared" si="1"/>
        <v>0.75</v>
      </c>
      <c r="D95" s="104" t="str">
        <f>'2.User mode'!H51</f>
        <v>NG</v>
      </c>
    </row>
    <row r="96" spans="2:4" ht="19" x14ac:dyDescent="0.3">
      <c r="B96" s="77" t="s">
        <v>1180</v>
      </c>
      <c r="C96" s="105">
        <f t="shared" si="1"/>
        <v>1</v>
      </c>
      <c r="D96" s="104" t="str">
        <f>'2.User mode'!H52</f>
        <v>OK</v>
      </c>
    </row>
    <row r="97" spans="2:4" ht="19" x14ac:dyDescent="0.3">
      <c r="B97" s="77" t="s">
        <v>1500</v>
      </c>
      <c r="C97" s="105">
        <f t="shared" si="1"/>
        <v>0.75</v>
      </c>
      <c r="D97" s="104" t="str">
        <f>'2.User mode'!H53</f>
        <v>NG</v>
      </c>
    </row>
    <row r="98" spans="2:4" ht="19" x14ac:dyDescent="0.3">
      <c r="B98" s="77" t="s">
        <v>1501</v>
      </c>
      <c r="C98" s="105">
        <f t="shared" si="1"/>
        <v>0.75</v>
      </c>
      <c r="D98" s="104" t="str">
        <f>'2.User mode'!H54</f>
        <v>NG</v>
      </c>
    </row>
    <row r="99" spans="2:4" ht="19" x14ac:dyDescent="0.3">
      <c r="B99" s="77" t="s">
        <v>1502</v>
      </c>
      <c r="C99" s="105">
        <f t="shared" si="1"/>
        <v>1</v>
      </c>
      <c r="D99" s="104" t="str">
        <f>'2.User mode'!H55</f>
        <v>OK</v>
      </c>
    </row>
    <row r="100" spans="2:4" ht="19" x14ac:dyDescent="0.3">
      <c r="B100" s="77" t="s">
        <v>1503</v>
      </c>
      <c r="C100" s="105">
        <f t="shared" si="1"/>
        <v>1</v>
      </c>
      <c r="D100" s="104" t="str">
        <f>'2.User mode'!H56</f>
        <v>OK</v>
      </c>
    </row>
    <row r="101" spans="2:4" ht="19" x14ac:dyDescent="0.3">
      <c r="B101" s="77" t="s">
        <v>1505</v>
      </c>
      <c r="C101" s="105">
        <f t="shared" si="1"/>
        <v>0</v>
      </c>
      <c r="D101" s="104">
        <f>'2.User mode'!H57</f>
        <v>0</v>
      </c>
    </row>
    <row r="102" spans="2:4" ht="19" x14ac:dyDescent="0.3">
      <c r="B102" s="77" t="s">
        <v>1508</v>
      </c>
      <c r="C102" s="105">
        <f t="shared" si="1"/>
        <v>0</v>
      </c>
      <c r="D102" s="104">
        <f>'2.User mode'!H58</f>
        <v>0</v>
      </c>
    </row>
    <row r="103" spans="2:4" ht="19" x14ac:dyDescent="0.3">
      <c r="B103" s="77" t="s">
        <v>1511</v>
      </c>
      <c r="C103" s="105">
        <f t="shared" si="1"/>
        <v>0</v>
      </c>
      <c r="D103" s="104">
        <f>'2.User mode'!H59</f>
        <v>0</v>
      </c>
    </row>
    <row r="104" spans="2:4" ht="19" x14ac:dyDescent="0.3">
      <c r="B104" s="77" t="s">
        <v>1514</v>
      </c>
      <c r="C104" s="105">
        <f t="shared" si="1"/>
        <v>0</v>
      </c>
      <c r="D104" s="104">
        <f>'2.User mode'!H60</f>
        <v>0</v>
      </c>
    </row>
    <row r="105" spans="2:4" ht="19" x14ac:dyDescent="0.3">
      <c r="B105" s="77" t="s">
        <v>1517</v>
      </c>
      <c r="C105" s="105">
        <f t="shared" si="1"/>
        <v>0</v>
      </c>
      <c r="D105" s="104">
        <f>'2.User mode'!H61</f>
        <v>0</v>
      </c>
    </row>
    <row r="106" spans="2:4" ht="19" x14ac:dyDescent="0.3">
      <c r="B106" s="77" t="s">
        <v>1520</v>
      </c>
      <c r="C106" s="105">
        <f t="shared" si="1"/>
        <v>0</v>
      </c>
      <c r="D106" s="104" t="str">
        <f>'2.User mode'!H62</f>
        <v>NA</v>
      </c>
    </row>
    <row r="107" spans="2:4" ht="19" x14ac:dyDescent="0.3">
      <c r="B107" s="77" t="s">
        <v>1523</v>
      </c>
      <c r="C107" s="105">
        <f t="shared" si="1"/>
        <v>0</v>
      </c>
      <c r="D107" s="104" t="str">
        <f>'2.User mode'!H63</f>
        <v>NA</v>
      </c>
    </row>
    <row r="108" spans="2:4" ht="19" x14ac:dyDescent="0.3">
      <c r="B108" s="77" t="s">
        <v>1524</v>
      </c>
      <c r="C108" s="105">
        <f t="shared" si="1"/>
        <v>0</v>
      </c>
      <c r="D108" s="104" t="str">
        <f>'2.User mode'!H64</f>
        <v>NA</v>
      </c>
    </row>
    <row r="109" spans="2:4" ht="19" x14ac:dyDescent="0.3">
      <c r="B109" s="77" t="s">
        <v>1525</v>
      </c>
      <c r="C109" s="105">
        <f t="shared" si="1"/>
        <v>0</v>
      </c>
      <c r="D109" s="104" t="str">
        <f>'2.User mode'!H65</f>
        <v>NA</v>
      </c>
    </row>
    <row r="110" spans="2:4" ht="19" x14ac:dyDescent="0.3">
      <c r="B110" s="77" t="s">
        <v>1526</v>
      </c>
      <c r="C110" s="105">
        <f t="shared" si="1"/>
        <v>1</v>
      </c>
      <c r="D110" s="104" t="str">
        <f>'2.User mode'!H66</f>
        <v>OK</v>
      </c>
    </row>
    <row r="111" spans="2:4" ht="19" x14ac:dyDescent="0.3">
      <c r="B111" s="77" t="s">
        <v>1458</v>
      </c>
      <c r="C111" s="105">
        <f t="shared" si="1"/>
        <v>1</v>
      </c>
      <c r="D111" s="104" t="str">
        <f>'2.User mode'!H76</f>
        <v>OK</v>
      </c>
    </row>
    <row r="112" spans="2:4" ht="19" x14ac:dyDescent="0.3">
      <c r="B112" s="77" t="s">
        <v>1461</v>
      </c>
      <c r="C112" s="105">
        <f t="shared" si="1"/>
        <v>1</v>
      </c>
      <c r="D112" s="104" t="str">
        <f>'2.User mode'!H77</f>
        <v>OK</v>
      </c>
    </row>
    <row r="113" spans="2:4" ht="19" x14ac:dyDescent="0.3">
      <c r="B113" s="77" t="s">
        <v>1464</v>
      </c>
      <c r="C113" s="105">
        <f t="shared" si="1"/>
        <v>1</v>
      </c>
      <c r="D113" s="104" t="str">
        <f>'2.User mode'!H78</f>
        <v>OK</v>
      </c>
    </row>
    <row r="114" spans="2:4" ht="19" x14ac:dyDescent="0.3">
      <c r="B114" s="77"/>
      <c r="C114" s="105">
        <f t="shared" si="1"/>
        <v>0</v>
      </c>
    </row>
    <row r="115" spans="2:4" ht="19" x14ac:dyDescent="0.3">
      <c r="B115" s="77" t="s">
        <v>785</v>
      </c>
      <c r="C115" s="105">
        <f t="shared" si="1"/>
        <v>1</v>
      </c>
      <c r="D115" s="104" t="str">
        <f>'3. Home page'!H6</f>
        <v>OK</v>
      </c>
    </row>
    <row r="116" spans="2:4" ht="19" x14ac:dyDescent="0.3">
      <c r="B116" s="77" t="s">
        <v>425</v>
      </c>
      <c r="C116" s="105">
        <f t="shared" si="1"/>
        <v>1</v>
      </c>
      <c r="D116" s="104" t="str">
        <f>'3. Home page'!H7</f>
        <v>OK</v>
      </c>
    </row>
    <row r="117" spans="2:4" ht="19" x14ac:dyDescent="0.3">
      <c r="B117" s="77" t="s">
        <v>508</v>
      </c>
      <c r="C117" s="105">
        <f t="shared" si="1"/>
        <v>0.75</v>
      </c>
      <c r="D117" s="104" t="str">
        <f>'3. Home page'!H9</f>
        <v>NG</v>
      </c>
    </row>
    <row r="118" spans="2:4" ht="19" x14ac:dyDescent="0.3">
      <c r="B118" s="77" t="s">
        <v>434</v>
      </c>
      <c r="C118" s="105">
        <f t="shared" si="1"/>
        <v>0</v>
      </c>
      <c r="D118" s="104" t="str">
        <f>'3. Home page'!H10</f>
        <v>NA</v>
      </c>
    </row>
    <row r="119" spans="2:4" ht="21" customHeight="1" x14ac:dyDescent="0.3">
      <c r="B119" s="77" t="s">
        <v>752</v>
      </c>
      <c r="C119" s="105">
        <f t="shared" si="1"/>
        <v>0.75</v>
      </c>
      <c r="D119" s="104" t="str">
        <f>'3. Home page'!H11</f>
        <v>TBD</v>
      </c>
    </row>
    <row r="120" spans="2:4" ht="20.25" customHeight="1" x14ac:dyDescent="0.3">
      <c r="B120" s="77" t="s">
        <v>788</v>
      </c>
      <c r="C120" s="105">
        <f t="shared" si="1"/>
        <v>0.75</v>
      </c>
      <c r="D120" s="104" t="str">
        <f>'3. Home page'!H12</f>
        <v>NG</v>
      </c>
    </row>
    <row r="121" spans="2:4" ht="20.25" customHeight="1" x14ac:dyDescent="0.3">
      <c r="B121" s="77" t="s">
        <v>782</v>
      </c>
      <c r="C121" s="105">
        <f t="shared" si="1"/>
        <v>0.75</v>
      </c>
      <c r="D121" s="104" t="str">
        <f>'3. Home page'!H15</f>
        <v>NG</v>
      </c>
    </row>
    <row r="122" spans="2:4" ht="20.25" customHeight="1" x14ac:dyDescent="0.3">
      <c r="B122" s="77" t="s">
        <v>888</v>
      </c>
      <c r="C122" s="105">
        <f t="shared" si="1"/>
        <v>1</v>
      </c>
      <c r="D122" s="104" t="str">
        <f>'3. Home page'!H16</f>
        <v>OK</v>
      </c>
    </row>
    <row r="123" spans="2:4" ht="20.25" customHeight="1" x14ac:dyDescent="0.3">
      <c r="B123" s="77" t="s">
        <v>891</v>
      </c>
      <c r="C123" s="105">
        <f t="shared" si="1"/>
        <v>0.75</v>
      </c>
      <c r="D123" s="104" t="str">
        <f>'3. Home page'!H17</f>
        <v>NG</v>
      </c>
    </row>
    <row r="124" spans="2:4" ht="20.25" customHeight="1" x14ac:dyDescent="0.3">
      <c r="B124" s="77" t="s">
        <v>426</v>
      </c>
      <c r="C124" s="105">
        <f t="shared" si="1"/>
        <v>1</v>
      </c>
      <c r="D124" s="104" t="str">
        <f>'3. Home page'!H20</f>
        <v>OK</v>
      </c>
    </row>
    <row r="125" spans="2:4" ht="20.25" customHeight="1" x14ac:dyDescent="0.3">
      <c r="B125" s="77" t="s">
        <v>435</v>
      </c>
      <c r="C125" s="105">
        <f t="shared" si="1"/>
        <v>0</v>
      </c>
      <c r="D125" s="104" t="str">
        <f>'3. Home page'!H22</f>
        <v>NA</v>
      </c>
    </row>
    <row r="126" spans="2:4" ht="20.25" customHeight="1" x14ac:dyDescent="0.3">
      <c r="B126" s="77" t="s">
        <v>511</v>
      </c>
      <c r="C126" s="105">
        <f t="shared" si="1"/>
        <v>0.75</v>
      </c>
      <c r="D126" s="104" t="str">
        <f>'3. Home page'!H23</f>
        <v>TBD</v>
      </c>
    </row>
    <row r="127" spans="2:4" ht="20.25" customHeight="1" x14ac:dyDescent="0.3">
      <c r="B127" s="77" t="s">
        <v>885</v>
      </c>
      <c r="C127" s="105">
        <f t="shared" si="1"/>
        <v>0.75</v>
      </c>
      <c r="D127" s="104" t="str">
        <f>'3. Home page'!H24</f>
        <v>NG</v>
      </c>
    </row>
    <row r="128" spans="2:4" ht="20.25" customHeight="1" x14ac:dyDescent="0.3">
      <c r="B128" s="77" t="s">
        <v>1137</v>
      </c>
      <c r="C128" s="105">
        <f t="shared" si="1"/>
        <v>1</v>
      </c>
      <c r="D128" s="104" t="str">
        <f>'3. Home page'!H25</f>
        <v>OK</v>
      </c>
    </row>
    <row r="129" spans="2:4" ht="20.25" customHeight="1" x14ac:dyDescent="0.3">
      <c r="B129" s="77" t="s">
        <v>758</v>
      </c>
      <c r="C129" s="105">
        <f t="shared" si="1"/>
        <v>1</v>
      </c>
      <c r="D129" s="104" t="str">
        <f>'3. Home page'!H26</f>
        <v>OK</v>
      </c>
    </row>
    <row r="130" spans="2:4" ht="20.25" customHeight="1" x14ac:dyDescent="0.3">
      <c r="B130" s="77" t="s">
        <v>424</v>
      </c>
      <c r="C130" s="105">
        <f t="shared" ref="C130:C193" si="2">IF(D130="Ok",100%,IF(D130="in progress",50%,IF(D130="NG",75%,IF(D130="TBD",75%,0%))))</f>
        <v>1</v>
      </c>
      <c r="D130" s="104" t="str">
        <f>'3. Home page'!H27</f>
        <v>OK</v>
      </c>
    </row>
    <row r="131" spans="2:4" ht="20.25" customHeight="1" x14ac:dyDescent="0.3">
      <c r="B131" s="77" t="s">
        <v>433</v>
      </c>
      <c r="C131" s="105">
        <f t="shared" si="2"/>
        <v>0</v>
      </c>
      <c r="D131" s="104" t="str">
        <f>'3. Home page'!H28</f>
        <v>NA</v>
      </c>
    </row>
    <row r="132" spans="2:4" ht="20.25" customHeight="1" x14ac:dyDescent="0.3">
      <c r="B132" s="77" t="s">
        <v>503</v>
      </c>
      <c r="C132" s="105">
        <f t="shared" si="2"/>
        <v>0.75</v>
      </c>
      <c r="D132" s="104" t="str">
        <f>'3. Home page'!H29</f>
        <v>NG</v>
      </c>
    </row>
    <row r="133" spans="2:4" ht="20.25" customHeight="1" x14ac:dyDescent="0.3">
      <c r="B133" s="77" t="s">
        <v>749</v>
      </c>
      <c r="C133" s="105">
        <f t="shared" si="2"/>
        <v>0.75</v>
      </c>
      <c r="D133" s="104" t="str">
        <f>'3. Home page'!H30</f>
        <v>TBD</v>
      </c>
    </row>
    <row r="134" spans="2:4" ht="20.25" customHeight="1" x14ac:dyDescent="0.3">
      <c r="B134" s="77" t="s">
        <v>761</v>
      </c>
      <c r="C134" s="105">
        <f t="shared" si="2"/>
        <v>0.75</v>
      </c>
      <c r="D134" s="104" t="str">
        <f>'3. Home page'!H31</f>
        <v>NG</v>
      </c>
    </row>
    <row r="135" spans="2:4" ht="20.25" customHeight="1" x14ac:dyDescent="0.3">
      <c r="B135" s="77" t="s">
        <v>614</v>
      </c>
      <c r="C135" s="105">
        <f t="shared" si="2"/>
        <v>1</v>
      </c>
      <c r="D135" s="104" t="str">
        <f>'3. Home page'!H32</f>
        <v>OK</v>
      </c>
    </row>
    <row r="136" spans="2:4" ht="20.25" customHeight="1" x14ac:dyDescent="0.3">
      <c r="B136" s="77" t="s">
        <v>423</v>
      </c>
      <c r="C136" s="105">
        <f t="shared" si="2"/>
        <v>1</v>
      </c>
      <c r="D136" s="104" t="str">
        <f>'3. Home page'!H33</f>
        <v>OK</v>
      </c>
    </row>
    <row r="137" spans="2:4" ht="20.25" customHeight="1" x14ac:dyDescent="0.3">
      <c r="B137" s="77" t="s">
        <v>431</v>
      </c>
      <c r="C137" s="105">
        <f t="shared" si="2"/>
        <v>0</v>
      </c>
      <c r="D137" s="104" t="str">
        <f>'3. Home page'!H34</f>
        <v>NA</v>
      </c>
    </row>
    <row r="138" spans="2:4" ht="20.25" customHeight="1" x14ac:dyDescent="0.3">
      <c r="B138" s="77" t="s">
        <v>499</v>
      </c>
      <c r="C138" s="105">
        <f t="shared" si="2"/>
        <v>0.75</v>
      </c>
      <c r="D138" s="104" t="str">
        <f>'3. Home page'!H35</f>
        <v>NG</v>
      </c>
    </row>
    <row r="139" spans="2:4" ht="20.25" customHeight="1" x14ac:dyDescent="0.3">
      <c r="B139" s="77" t="s">
        <v>2072</v>
      </c>
      <c r="C139" s="105">
        <f t="shared" si="2"/>
        <v>0.75</v>
      </c>
      <c r="D139" s="104" t="str">
        <f>'3. Home page'!H36</f>
        <v>NG</v>
      </c>
    </row>
    <row r="140" spans="2:4" ht="20.25" customHeight="1" x14ac:dyDescent="0.3">
      <c r="B140" s="77" t="s">
        <v>746</v>
      </c>
      <c r="C140" s="105">
        <f t="shared" si="2"/>
        <v>0</v>
      </c>
      <c r="D140" s="104" t="str">
        <f>'3. Home page'!H37</f>
        <v>NA</v>
      </c>
    </row>
    <row r="141" spans="2:4" ht="20.25" customHeight="1" x14ac:dyDescent="0.3">
      <c r="B141" s="77"/>
      <c r="C141" s="105">
        <f t="shared" si="2"/>
        <v>0</v>
      </c>
    </row>
    <row r="142" spans="2:4" ht="20.25" customHeight="1" x14ac:dyDescent="0.3">
      <c r="B142" s="77" t="s">
        <v>556</v>
      </c>
      <c r="C142" s="105">
        <f t="shared" si="2"/>
        <v>1</v>
      </c>
      <c r="D142" s="104" t="str">
        <f>'5. Operator'!H13</f>
        <v>OK</v>
      </c>
    </row>
    <row r="143" spans="2:4" ht="20.25" customHeight="1" x14ac:dyDescent="0.3">
      <c r="B143" s="77" t="s">
        <v>469</v>
      </c>
      <c r="C143" s="105">
        <f t="shared" si="2"/>
        <v>0.75</v>
      </c>
      <c r="D143" s="104" t="str">
        <f>'5. Operator'!H29</f>
        <v>TBD</v>
      </c>
    </row>
    <row r="144" spans="2:4" ht="20.25" customHeight="1" x14ac:dyDescent="0.3">
      <c r="B144" s="77" t="s">
        <v>654</v>
      </c>
      <c r="C144" s="105">
        <f t="shared" si="2"/>
        <v>1</v>
      </c>
      <c r="D144" s="104" t="str">
        <f>'5. Operator'!H40</f>
        <v>OK</v>
      </c>
    </row>
    <row r="145" spans="2:4" ht="20.25" customHeight="1" x14ac:dyDescent="0.3">
      <c r="B145" s="77" t="s">
        <v>656</v>
      </c>
      <c r="C145" s="105">
        <f t="shared" si="2"/>
        <v>0.75</v>
      </c>
      <c r="D145" s="104" t="str">
        <f>'5. Operator'!H41</f>
        <v>TBD</v>
      </c>
    </row>
    <row r="146" spans="2:4" ht="20.25" customHeight="1" x14ac:dyDescent="0.3">
      <c r="B146" s="77" t="s">
        <v>659</v>
      </c>
      <c r="C146" s="105">
        <f t="shared" si="2"/>
        <v>1</v>
      </c>
      <c r="D146" s="104" t="str">
        <f>'5. Operator'!H42</f>
        <v>OK</v>
      </c>
    </row>
    <row r="147" spans="2:4" ht="20.25" customHeight="1" x14ac:dyDescent="0.3">
      <c r="B147" s="77" t="s">
        <v>662</v>
      </c>
      <c r="C147" s="105">
        <f t="shared" si="2"/>
        <v>1</v>
      </c>
      <c r="D147" s="104" t="str">
        <f>'5. Operator'!H43</f>
        <v>OK</v>
      </c>
    </row>
    <row r="148" spans="2:4" ht="20.25" customHeight="1" x14ac:dyDescent="0.3">
      <c r="B148" s="77" t="s">
        <v>1312</v>
      </c>
      <c r="C148" s="105">
        <f t="shared" si="2"/>
        <v>1</v>
      </c>
      <c r="D148" s="104" t="str">
        <f>'5. Operator'!H44</f>
        <v>OK</v>
      </c>
    </row>
    <row r="149" spans="2:4" ht="20.25" customHeight="1" x14ac:dyDescent="0.3">
      <c r="B149" s="77" t="s">
        <v>1314</v>
      </c>
      <c r="C149" s="105">
        <f t="shared" si="2"/>
        <v>1</v>
      </c>
      <c r="D149" s="104" t="str">
        <f>'5. Operator'!H45</f>
        <v>OK</v>
      </c>
    </row>
    <row r="150" spans="2:4" ht="20.25" customHeight="1" x14ac:dyDescent="0.3">
      <c r="B150" s="77" t="s">
        <v>1317</v>
      </c>
      <c r="C150" s="105">
        <f t="shared" si="2"/>
        <v>1</v>
      </c>
      <c r="D150" s="104" t="str">
        <f>'5. Operator'!H46</f>
        <v>OK</v>
      </c>
    </row>
    <row r="151" spans="2:4" ht="20.25" customHeight="1" x14ac:dyDescent="0.3">
      <c r="B151" s="77" t="s">
        <v>1321</v>
      </c>
      <c r="C151" s="105">
        <f t="shared" si="2"/>
        <v>0</v>
      </c>
      <c r="D151" s="104" t="str">
        <f>'5. Operator'!H47</f>
        <v>NA</v>
      </c>
    </row>
    <row r="152" spans="2:4" ht="20.25" customHeight="1" x14ac:dyDescent="0.3">
      <c r="B152" s="77" t="s">
        <v>1324</v>
      </c>
      <c r="C152" s="105">
        <f t="shared" si="2"/>
        <v>0</v>
      </c>
      <c r="D152" s="104">
        <f>'5. Operator'!H48</f>
        <v>0</v>
      </c>
    </row>
    <row r="153" spans="2:4" ht="20.25" customHeight="1" x14ac:dyDescent="0.3">
      <c r="B153" s="77" t="s">
        <v>1326</v>
      </c>
      <c r="C153" s="105">
        <f t="shared" si="2"/>
        <v>1</v>
      </c>
      <c r="D153" s="104" t="str">
        <f>'5. Operator'!H49</f>
        <v>OK</v>
      </c>
    </row>
    <row r="154" spans="2:4" ht="20.25" customHeight="1" x14ac:dyDescent="0.3">
      <c r="B154" s="77" t="s">
        <v>1329</v>
      </c>
      <c r="C154" s="105">
        <f t="shared" si="2"/>
        <v>0</v>
      </c>
      <c r="D154" s="104">
        <f>'5. Operator'!H50</f>
        <v>0</v>
      </c>
    </row>
    <row r="155" spans="2:4" ht="20.25" customHeight="1" x14ac:dyDescent="0.3">
      <c r="B155" s="77" t="s">
        <v>1332</v>
      </c>
      <c r="C155" s="105">
        <f t="shared" si="2"/>
        <v>0</v>
      </c>
      <c r="D155" s="104">
        <f>'5. Operator'!H51</f>
        <v>0</v>
      </c>
    </row>
    <row r="156" spans="2:4" ht="20.25" customHeight="1" x14ac:dyDescent="0.3">
      <c r="B156" s="77" t="s">
        <v>852</v>
      </c>
      <c r="C156" s="105">
        <f t="shared" si="2"/>
        <v>0</v>
      </c>
      <c r="D156" s="104" t="str">
        <f>'5. Operator'!H58</f>
        <v>NA</v>
      </c>
    </row>
    <row r="157" spans="2:4" ht="20.25" customHeight="1" x14ac:dyDescent="0.3">
      <c r="B157" s="77" t="s">
        <v>580</v>
      </c>
      <c r="C157" s="105">
        <f t="shared" si="2"/>
        <v>0.75</v>
      </c>
      <c r="D157" s="104" t="str">
        <f>'5. Operator'!H6</f>
        <v>TBD</v>
      </c>
    </row>
    <row r="158" spans="2:4" ht="20.25" customHeight="1" x14ac:dyDescent="0.3">
      <c r="B158" s="77" t="s">
        <v>585</v>
      </c>
      <c r="C158" s="105">
        <f t="shared" si="2"/>
        <v>1</v>
      </c>
      <c r="D158" s="104" t="str">
        <f>'5. Operator'!H7</f>
        <v>OK</v>
      </c>
    </row>
    <row r="159" spans="2:4" ht="20.25" customHeight="1" x14ac:dyDescent="0.3">
      <c r="B159" s="77" t="s">
        <v>588</v>
      </c>
      <c r="C159" s="105">
        <f t="shared" si="2"/>
        <v>1</v>
      </c>
      <c r="D159" s="104" t="str">
        <f>'5. Operator'!H8</f>
        <v>OK</v>
      </c>
    </row>
    <row r="160" spans="2:4" ht="20.25" customHeight="1" x14ac:dyDescent="0.3">
      <c r="B160" s="77" t="s">
        <v>608</v>
      </c>
      <c r="C160" s="105">
        <f t="shared" si="2"/>
        <v>1</v>
      </c>
      <c r="D160" s="104" t="str">
        <f>'5. Operator'!H9</f>
        <v>OK</v>
      </c>
    </row>
    <row r="161" spans="2:4" ht="20.25" customHeight="1" x14ac:dyDescent="0.3">
      <c r="B161" s="77" t="s">
        <v>627</v>
      </c>
      <c r="C161" s="105">
        <f t="shared" si="2"/>
        <v>1</v>
      </c>
      <c r="D161" s="104" t="str">
        <f>'5. Operator'!H10</f>
        <v>OK</v>
      </c>
    </row>
    <row r="162" spans="2:4" ht="20.25" customHeight="1" x14ac:dyDescent="0.3">
      <c r="B162" s="77" t="s">
        <v>776</v>
      </c>
      <c r="C162" s="105">
        <f t="shared" si="2"/>
        <v>1</v>
      </c>
      <c r="D162" s="104" t="str">
        <f>'5. Operator'!H11</f>
        <v>OK</v>
      </c>
    </row>
    <row r="163" spans="2:4" ht="20.25" customHeight="1" x14ac:dyDescent="0.3">
      <c r="B163" s="77" t="s">
        <v>861</v>
      </c>
      <c r="C163" s="105">
        <f t="shared" si="2"/>
        <v>0</v>
      </c>
      <c r="D163" s="104">
        <f>'5. Operator'!H12</f>
        <v>0</v>
      </c>
    </row>
    <row r="164" spans="2:4" ht="20.25" customHeight="1" x14ac:dyDescent="0.3">
      <c r="B164" s="77" t="s">
        <v>864</v>
      </c>
      <c r="C164" s="105">
        <f t="shared" si="2"/>
        <v>1</v>
      </c>
      <c r="D164" s="104" t="str">
        <f>'5. Operator'!H13</f>
        <v>OK</v>
      </c>
    </row>
    <row r="165" spans="2:4" ht="20.25" customHeight="1" x14ac:dyDescent="0.3">
      <c r="B165" s="77" t="s">
        <v>917</v>
      </c>
      <c r="C165" s="105">
        <f t="shared" si="2"/>
        <v>1</v>
      </c>
      <c r="D165" s="104" t="str">
        <f>'5. Operator'!H14</f>
        <v>OK</v>
      </c>
    </row>
    <row r="166" spans="2:4" ht="20.25" customHeight="1" x14ac:dyDescent="0.3">
      <c r="B166" s="77" t="s">
        <v>1614</v>
      </c>
      <c r="C166" s="105">
        <f t="shared" si="2"/>
        <v>0</v>
      </c>
      <c r="D166" s="104">
        <f>'5. Operator'!H15</f>
        <v>0</v>
      </c>
    </row>
    <row r="167" spans="2:4" ht="20.25" customHeight="1" x14ac:dyDescent="0.3">
      <c r="B167" s="77" t="s">
        <v>1335</v>
      </c>
      <c r="C167" s="105">
        <f t="shared" si="2"/>
        <v>0</v>
      </c>
      <c r="D167" s="104" t="str">
        <f>'5. Operator'!H86</f>
        <v>NA</v>
      </c>
    </row>
    <row r="168" spans="2:4" ht="20.25" customHeight="1" x14ac:dyDescent="0.3">
      <c r="B168" s="77" t="s">
        <v>1338</v>
      </c>
      <c r="C168" s="105">
        <f t="shared" si="2"/>
        <v>0</v>
      </c>
      <c r="D168" s="104" t="str">
        <f>'5. Operator'!H87</f>
        <v>NA</v>
      </c>
    </row>
    <row r="169" spans="2:4" ht="20.25" customHeight="1" x14ac:dyDescent="0.3">
      <c r="B169" s="77" t="s">
        <v>1341</v>
      </c>
      <c r="C169" s="105">
        <f t="shared" si="2"/>
        <v>0</v>
      </c>
      <c r="D169" s="104" t="str">
        <f>'5. Operator'!H88</f>
        <v>NA</v>
      </c>
    </row>
    <row r="170" spans="2:4" ht="20.25" customHeight="1" x14ac:dyDescent="0.3">
      <c r="B170" s="77" t="s">
        <v>1350</v>
      </c>
      <c r="C170" s="105">
        <f t="shared" si="2"/>
        <v>0</v>
      </c>
      <c r="D170" s="104" t="str">
        <f>'5. Operator'!H89</f>
        <v>NA</v>
      </c>
    </row>
    <row r="171" spans="2:4" ht="20.25" customHeight="1" x14ac:dyDescent="0.3">
      <c r="B171" s="77" t="s">
        <v>2073</v>
      </c>
      <c r="C171" s="105">
        <f t="shared" si="2"/>
        <v>0</v>
      </c>
      <c r="D171" s="104" t="str">
        <f>'5. Operator'!H90</f>
        <v>NA</v>
      </c>
    </row>
    <row r="172" spans="2:4" ht="20.25" customHeight="1" x14ac:dyDescent="0.3">
      <c r="B172" s="77" t="s">
        <v>1352</v>
      </c>
      <c r="C172" s="105">
        <f t="shared" si="2"/>
        <v>0</v>
      </c>
      <c r="D172" s="104" t="str">
        <f>'5. Operator'!H91</f>
        <v>NA</v>
      </c>
    </row>
    <row r="173" spans="2:4" ht="20.25" customHeight="1" x14ac:dyDescent="0.3">
      <c r="B173" s="77" t="s">
        <v>1355</v>
      </c>
      <c r="C173" s="105">
        <f t="shared" si="2"/>
        <v>0</v>
      </c>
      <c r="D173" s="104" t="str">
        <f>'5. Operator'!H92</f>
        <v>NA</v>
      </c>
    </row>
    <row r="174" spans="2:4" ht="20.25" customHeight="1" x14ac:dyDescent="0.3">
      <c r="B174" s="77" t="s">
        <v>1494</v>
      </c>
      <c r="C174" s="105">
        <f t="shared" si="2"/>
        <v>0</v>
      </c>
      <c r="D174" s="104" t="str">
        <f>'5. Operator'!H93</f>
        <v>NA</v>
      </c>
    </row>
    <row r="175" spans="2:4" ht="20.25" customHeight="1" x14ac:dyDescent="0.3">
      <c r="B175" s="77" t="s">
        <v>1498</v>
      </c>
      <c r="C175" s="105">
        <f t="shared" si="2"/>
        <v>0</v>
      </c>
      <c r="D175" s="104" t="str">
        <f>'5. Operator'!H94</f>
        <v>NA</v>
      </c>
    </row>
    <row r="176" spans="2:4" ht="20.25" customHeight="1" x14ac:dyDescent="0.3">
      <c r="B176" s="77" t="s">
        <v>1607</v>
      </c>
      <c r="C176" s="105">
        <f t="shared" si="2"/>
        <v>1</v>
      </c>
      <c r="D176" s="104" t="str">
        <f>'5. Operator'!H104</f>
        <v>OK</v>
      </c>
    </row>
    <row r="177" spans="2:4" ht="20.25" customHeight="1" x14ac:dyDescent="0.3">
      <c r="B177" s="77"/>
      <c r="C177" s="105">
        <f t="shared" si="2"/>
        <v>0</v>
      </c>
    </row>
    <row r="178" spans="2:4" ht="20.25" customHeight="1" x14ac:dyDescent="0.3">
      <c r="B178" s="77" t="s">
        <v>520</v>
      </c>
      <c r="C178" s="105">
        <f t="shared" si="2"/>
        <v>0.75</v>
      </c>
      <c r="D178" s="104" t="str">
        <f>'4. Maintenance'!H9</f>
        <v>NG</v>
      </c>
    </row>
    <row r="179" spans="2:4" ht="20.25" customHeight="1" x14ac:dyDescent="0.3">
      <c r="B179" s="77" t="s">
        <v>420</v>
      </c>
      <c r="C179" s="105">
        <f t="shared" si="2"/>
        <v>1</v>
      </c>
      <c r="D179" s="104" t="str">
        <f>'4. Maintenance'!H10</f>
        <v>OK</v>
      </c>
    </row>
    <row r="180" spans="2:4" ht="20.25" customHeight="1" x14ac:dyDescent="0.3">
      <c r="B180" s="77" t="s">
        <v>432</v>
      </c>
      <c r="C180" s="105">
        <f t="shared" si="2"/>
        <v>0.75</v>
      </c>
      <c r="D180" s="104" t="str">
        <f>'4. Maintenance'!H11</f>
        <v>NG</v>
      </c>
    </row>
    <row r="181" spans="2:4" ht="20.25" customHeight="1" x14ac:dyDescent="0.3">
      <c r="B181" s="77" t="s">
        <v>468</v>
      </c>
      <c r="C181" s="105">
        <f t="shared" si="2"/>
        <v>0</v>
      </c>
      <c r="D181" s="104" t="str">
        <f>'4. Maintenance'!H12</f>
        <v>NA</v>
      </c>
    </row>
    <row r="182" spans="2:4" ht="20.25" customHeight="1" x14ac:dyDescent="0.3">
      <c r="B182" s="77" t="s">
        <v>466</v>
      </c>
      <c r="C182" s="105">
        <f t="shared" si="2"/>
        <v>0</v>
      </c>
      <c r="D182" s="104">
        <f>'4. Maintenance'!H13</f>
        <v>0</v>
      </c>
    </row>
    <row r="183" spans="2:4" ht="20.25" customHeight="1" x14ac:dyDescent="0.3">
      <c r="B183" s="77" t="s">
        <v>517</v>
      </c>
      <c r="C183" s="105">
        <f t="shared" si="2"/>
        <v>0</v>
      </c>
      <c r="D183" s="104">
        <f>'4. Maintenance'!H14</f>
        <v>0</v>
      </c>
    </row>
    <row r="184" spans="2:4" ht="20.25" customHeight="1" x14ac:dyDescent="0.3">
      <c r="B184" s="77" t="s">
        <v>523</v>
      </c>
      <c r="C184" s="105">
        <f t="shared" si="2"/>
        <v>0</v>
      </c>
      <c r="D184" s="104">
        <f>'4. Maintenance'!H15</f>
        <v>0</v>
      </c>
    </row>
    <row r="185" spans="2:4" ht="20.25" customHeight="1" x14ac:dyDescent="0.3">
      <c r="B185" s="77" t="s">
        <v>526</v>
      </c>
      <c r="C185" s="105">
        <f t="shared" si="2"/>
        <v>0</v>
      </c>
      <c r="D185" s="104">
        <f>'4. Maintenance'!H16</f>
        <v>0</v>
      </c>
    </row>
    <row r="186" spans="2:4" ht="20.25" customHeight="1" x14ac:dyDescent="0.3">
      <c r="B186" s="77" t="s">
        <v>529</v>
      </c>
      <c r="C186" s="105">
        <f t="shared" si="2"/>
        <v>0</v>
      </c>
      <c r="D186" s="104">
        <f>'4. Maintenance'!H17</f>
        <v>0</v>
      </c>
    </row>
    <row r="187" spans="2:4" ht="20.25" customHeight="1" x14ac:dyDescent="0.3">
      <c r="B187" s="77" t="s">
        <v>532</v>
      </c>
      <c r="C187" s="105">
        <f t="shared" si="2"/>
        <v>0</v>
      </c>
      <c r="D187" s="104">
        <f>'4. Maintenance'!H18</f>
        <v>0</v>
      </c>
    </row>
    <row r="188" spans="2:4" ht="20.25" customHeight="1" x14ac:dyDescent="0.3">
      <c r="B188" s="77" t="s">
        <v>740</v>
      </c>
      <c r="C188" s="105">
        <f t="shared" si="2"/>
        <v>0</v>
      </c>
      <c r="D188" s="104">
        <f>'4. Maintenance'!H19</f>
        <v>0</v>
      </c>
    </row>
    <row r="189" spans="2:4" ht="20.25" customHeight="1" x14ac:dyDescent="0.3">
      <c r="B189" s="77" t="s">
        <v>743</v>
      </c>
      <c r="C189" s="105">
        <f t="shared" si="2"/>
        <v>0</v>
      </c>
      <c r="D189" s="104">
        <f>'4. Maintenance'!H20</f>
        <v>0</v>
      </c>
    </row>
    <row r="190" spans="2:4" ht="20.25" customHeight="1" x14ac:dyDescent="0.3">
      <c r="B190" s="77" t="s">
        <v>867</v>
      </c>
      <c r="C190" s="105">
        <f t="shared" si="2"/>
        <v>0</v>
      </c>
      <c r="D190" s="104">
        <f>'4. Maintenance'!H21</f>
        <v>0</v>
      </c>
    </row>
    <row r="191" spans="2:4" ht="20.25" customHeight="1" x14ac:dyDescent="0.3">
      <c r="B191" s="77" t="s">
        <v>1265</v>
      </c>
      <c r="C191" s="105">
        <f t="shared" si="2"/>
        <v>0</v>
      </c>
      <c r="D191" s="104">
        <f>'4. Maintenance'!H22</f>
        <v>0</v>
      </c>
    </row>
    <row r="192" spans="2:4" ht="20.25" customHeight="1" x14ac:dyDescent="0.3">
      <c r="B192" s="77" t="s">
        <v>1269</v>
      </c>
      <c r="C192" s="105">
        <f t="shared" si="2"/>
        <v>0</v>
      </c>
      <c r="D192" s="104">
        <f>'4. Maintenance'!H23</f>
        <v>0</v>
      </c>
    </row>
    <row r="193" spans="2:4" ht="20.25" customHeight="1" x14ac:dyDescent="0.3">
      <c r="B193" s="77" t="s">
        <v>1273</v>
      </c>
      <c r="C193" s="105">
        <f t="shared" si="2"/>
        <v>0</v>
      </c>
      <c r="D193" s="104">
        <f>'4. Maintenance'!H24</f>
        <v>0</v>
      </c>
    </row>
    <row r="194" spans="2:4" ht="19.5" customHeight="1" x14ac:dyDescent="0.3">
      <c r="B194" s="77" t="s">
        <v>1275</v>
      </c>
      <c r="C194" s="105">
        <f t="shared" ref="C194:C257" si="3">IF(D194="Ok",100%,IF(D194="in progress",50%,IF(D194="NG",75%,IF(D194="TBD",75%,0%))))</f>
        <v>0</v>
      </c>
      <c r="D194" s="104">
        <f>'4. Maintenance'!H25</f>
        <v>0</v>
      </c>
    </row>
    <row r="195" spans="2:4" ht="20.25" customHeight="1" x14ac:dyDescent="0.3">
      <c r="B195" s="77" t="s">
        <v>1278</v>
      </c>
      <c r="C195" s="105">
        <f t="shared" si="3"/>
        <v>0</v>
      </c>
      <c r="D195" s="104">
        <f>'4. Maintenance'!H26</f>
        <v>0</v>
      </c>
    </row>
    <row r="196" spans="2:4" ht="20.25" customHeight="1" x14ac:dyDescent="0.3">
      <c r="B196" s="77" t="s">
        <v>1279</v>
      </c>
      <c r="C196" s="105">
        <f t="shared" si="3"/>
        <v>0</v>
      </c>
      <c r="D196" s="104">
        <f>'4. Maintenance'!H27</f>
        <v>0</v>
      </c>
    </row>
    <row r="197" spans="2:4" ht="20.25" customHeight="1" x14ac:dyDescent="0.3">
      <c r="B197" s="77" t="s">
        <v>1283</v>
      </c>
      <c r="C197" s="105">
        <f t="shared" si="3"/>
        <v>0</v>
      </c>
      <c r="D197" s="104">
        <f>'4. Maintenance'!H28</f>
        <v>0</v>
      </c>
    </row>
    <row r="198" spans="2:4" ht="20.25" customHeight="1" x14ac:dyDescent="0.3">
      <c r="B198" s="77" t="s">
        <v>1285</v>
      </c>
      <c r="C198" s="105">
        <f t="shared" si="3"/>
        <v>0</v>
      </c>
      <c r="D198" s="104">
        <f>'4. Maintenance'!H29</f>
        <v>0</v>
      </c>
    </row>
    <row r="199" spans="2:4" ht="20.25" customHeight="1" x14ac:dyDescent="0.3">
      <c r="B199" s="77" t="s">
        <v>1288</v>
      </c>
      <c r="C199" s="105">
        <f t="shared" si="3"/>
        <v>0</v>
      </c>
      <c r="D199" s="104">
        <f>'4. Maintenance'!H30</f>
        <v>0</v>
      </c>
    </row>
    <row r="200" spans="2:4" ht="20.25" customHeight="1" x14ac:dyDescent="0.3">
      <c r="B200" s="77" t="s">
        <v>1291</v>
      </c>
      <c r="C200" s="105">
        <f t="shared" si="3"/>
        <v>0</v>
      </c>
      <c r="D200" s="104">
        <f>'4. Maintenance'!H31</f>
        <v>0</v>
      </c>
    </row>
    <row r="201" spans="2:4" ht="20.25" customHeight="1" x14ac:dyDescent="0.3">
      <c r="B201" s="77" t="s">
        <v>1294</v>
      </c>
      <c r="C201" s="105">
        <f t="shared" si="3"/>
        <v>0</v>
      </c>
      <c r="D201" s="104">
        <f>'4. Maintenance'!H32</f>
        <v>0</v>
      </c>
    </row>
    <row r="202" spans="2:4" ht="20.25" customHeight="1" x14ac:dyDescent="0.3">
      <c r="B202" s="77" t="s">
        <v>2074</v>
      </c>
      <c r="C202" s="105">
        <f t="shared" si="3"/>
        <v>0</v>
      </c>
      <c r="D202" s="104">
        <f>'4. Maintenance'!H33</f>
        <v>0</v>
      </c>
    </row>
    <row r="203" spans="2:4" ht="20.25" customHeight="1" x14ac:dyDescent="0.3">
      <c r="B203" s="77" t="s">
        <v>2075</v>
      </c>
      <c r="C203" s="105">
        <f t="shared" si="3"/>
        <v>0</v>
      </c>
      <c r="D203" s="104">
        <f>'4. Maintenance'!H34</f>
        <v>0</v>
      </c>
    </row>
    <row r="204" spans="2:4" ht="20.25" customHeight="1" x14ac:dyDescent="0.3">
      <c r="B204" s="77" t="s">
        <v>2076</v>
      </c>
      <c r="C204" s="105">
        <f t="shared" si="3"/>
        <v>0</v>
      </c>
      <c r="D204" s="104">
        <f>'4. Maintenance'!H35</f>
        <v>0</v>
      </c>
    </row>
    <row r="205" spans="2:4" ht="20.25" customHeight="1" x14ac:dyDescent="0.3">
      <c r="B205" s="77" t="s">
        <v>2077</v>
      </c>
      <c r="C205" s="105">
        <f t="shared" si="3"/>
        <v>0</v>
      </c>
      <c r="D205" s="104">
        <f>'4. Maintenance'!H36</f>
        <v>0</v>
      </c>
    </row>
    <row r="206" spans="2:4" ht="20.25" customHeight="1" x14ac:dyDescent="0.3">
      <c r="B206" s="77" t="s">
        <v>1304</v>
      </c>
      <c r="C206" s="105">
        <f t="shared" si="3"/>
        <v>0</v>
      </c>
      <c r="D206" s="104">
        <f>'4. Maintenance'!H37</f>
        <v>0</v>
      </c>
    </row>
    <row r="207" spans="2:4" ht="20.25" customHeight="1" x14ac:dyDescent="0.3">
      <c r="B207" s="77" t="s">
        <v>1307</v>
      </c>
      <c r="C207" s="105">
        <f t="shared" si="3"/>
        <v>0</v>
      </c>
      <c r="D207" s="104">
        <f>'4. Maintenance'!H38</f>
        <v>0</v>
      </c>
    </row>
    <row r="208" spans="2:4" ht="20.25" customHeight="1" x14ac:dyDescent="0.3">
      <c r="B208" s="77" t="s">
        <v>1657</v>
      </c>
      <c r="C208" s="105">
        <f t="shared" si="3"/>
        <v>0</v>
      </c>
      <c r="D208" s="104">
        <f>'4. Maintenance'!H39</f>
        <v>0</v>
      </c>
    </row>
    <row r="209" spans="2:4" ht="20.25" customHeight="1" x14ac:dyDescent="0.3">
      <c r="B209" s="77" t="s">
        <v>1263</v>
      </c>
      <c r="C209" s="105">
        <f t="shared" si="3"/>
        <v>0</v>
      </c>
      <c r="D209" s="104">
        <f>'4. Maintenance'!H44</f>
        <v>0</v>
      </c>
    </row>
    <row r="210" spans="2:4" ht="20.25" customHeight="1" x14ac:dyDescent="0.3">
      <c r="B210" s="77" t="s">
        <v>1267</v>
      </c>
      <c r="C210" s="105">
        <f t="shared" si="3"/>
        <v>0</v>
      </c>
      <c r="D210" s="104">
        <f>'4. Maintenance'!H45</f>
        <v>0</v>
      </c>
    </row>
    <row r="211" spans="2:4" ht="20.25" customHeight="1" x14ac:dyDescent="0.3">
      <c r="B211" s="77" t="s">
        <v>480</v>
      </c>
      <c r="C211" s="105">
        <f t="shared" si="3"/>
        <v>0</v>
      </c>
      <c r="D211" s="104" t="str">
        <f>'4. Maintenance'!H52</f>
        <v>NA</v>
      </c>
    </row>
    <row r="212" spans="2:4" ht="20.25" customHeight="1" x14ac:dyDescent="0.3">
      <c r="B212" s="77" t="s">
        <v>496</v>
      </c>
      <c r="C212" s="105">
        <f t="shared" si="3"/>
        <v>0</v>
      </c>
      <c r="D212" s="104" t="str">
        <f>'4. Maintenance'!H53</f>
        <v>NA</v>
      </c>
    </row>
    <row r="213" spans="2:4" ht="20.25" customHeight="1" x14ac:dyDescent="0.3">
      <c r="B213" s="77" t="s">
        <v>611</v>
      </c>
      <c r="C213" s="105">
        <f t="shared" si="3"/>
        <v>0</v>
      </c>
      <c r="D213" s="104" t="str">
        <f>'4. Maintenance'!H54</f>
        <v>NA</v>
      </c>
    </row>
    <row r="214" spans="2:4" ht="20.25" customHeight="1" x14ac:dyDescent="0.3">
      <c r="B214" s="77" t="s">
        <v>1687</v>
      </c>
      <c r="C214" s="105">
        <f t="shared" si="3"/>
        <v>0</v>
      </c>
      <c r="D214" s="104" t="str">
        <f>'4. Maintenance'!H55</f>
        <v>NA</v>
      </c>
    </row>
    <row r="215" spans="2:4" ht="20.25" customHeight="1" x14ac:dyDescent="0.3">
      <c r="B215" s="77"/>
      <c r="C215" s="105">
        <f t="shared" si="3"/>
        <v>0</v>
      </c>
    </row>
    <row r="216" spans="2:4" ht="20.25" customHeight="1" x14ac:dyDescent="0.3">
      <c r="B216" s="77"/>
      <c r="C216" s="105">
        <f t="shared" si="3"/>
        <v>0</v>
      </c>
    </row>
    <row r="217" spans="2:4" ht="20.25" customHeight="1" x14ac:dyDescent="0.3">
      <c r="B217" s="77" t="s">
        <v>770</v>
      </c>
      <c r="C217" s="105">
        <f t="shared" si="3"/>
        <v>0</v>
      </c>
      <c r="D217" s="104">
        <f>'6. Service'!H16</f>
        <v>0</v>
      </c>
    </row>
    <row r="218" spans="2:4" ht="20.25" customHeight="1" x14ac:dyDescent="0.3">
      <c r="B218" s="77" t="s">
        <v>708</v>
      </c>
      <c r="C218" s="105">
        <f t="shared" si="3"/>
        <v>1</v>
      </c>
      <c r="D218" s="104" t="str">
        <f>'6. Service'!H19</f>
        <v>OK</v>
      </c>
    </row>
    <row r="219" spans="2:4" ht="20.25" customHeight="1" x14ac:dyDescent="0.3">
      <c r="B219" s="77" t="s">
        <v>714</v>
      </c>
      <c r="C219" s="105">
        <f t="shared" si="3"/>
        <v>0</v>
      </c>
      <c r="D219" s="104" t="str">
        <f>'6. Service'!H20</f>
        <v>NA</v>
      </c>
    </row>
    <row r="220" spans="2:4" ht="20.25" customHeight="1" x14ac:dyDescent="0.3">
      <c r="B220" s="77" t="s">
        <v>675</v>
      </c>
      <c r="C220" s="105">
        <f t="shared" si="3"/>
        <v>0.75</v>
      </c>
      <c r="D220" s="104" t="str">
        <f>'6. Service'!H33</f>
        <v>NG</v>
      </c>
    </row>
    <row r="221" spans="2:4" ht="20.25" customHeight="1" x14ac:dyDescent="0.3">
      <c r="B221" s="77" t="s">
        <v>678</v>
      </c>
      <c r="C221" s="105">
        <f t="shared" si="3"/>
        <v>0.75</v>
      </c>
      <c r="D221" s="104" t="str">
        <f>'6. Service'!H34</f>
        <v>NG</v>
      </c>
    </row>
    <row r="222" spans="2:4" ht="20.25" customHeight="1" x14ac:dyDescent="0.3">
      <c r="B222" s="77" t="s">
        <v>483</v>
      </c>
      <c r="C222" s="105">
        <f t="shared" si="3"/>
        <v>0</v>
      </c>
      <c r="D222" s="104" t="str">
        <f>'6. Service'!H100</f>
        <v>NA</v>
      </c>
    </row>
    <row r="223" spans="2:4" ht="20.25" customHeight="1" x14ac:dyDescent="0.3">
      <c r="B223" s="77" t="s">
        <v>489</v>
      </c>
      <c r="C223" s="105">
        <f t="shared" si="3"/>
        <v>0</v>
      </c>
      <c r="D223" s="104" t="str">
        <f>'6. Service'!H101</f>
        <v>NA</v>
      </c>
    </row>
    <row r="224" spans="2:4" ht="20.25" customHeight="1" x14ac:dyDescent="0.3">
      <c r="B224" s="77" t="s">
        <v>687</v>
      </c>
      <c r="C224" s="105">
        <f t="shared" si="3"/>
        <v>0</v>
      </c>
      <c r="D224" s="104" t="str">
        <f>'6. Service'!H102</f>
        <v>NA</v>
      </c>
    </row>
    <row r="225" spans="2:4" ht="20.25" customHeight="1" x14ac:dyDescent="0.3">
      <c r="B225" s="77" t="s">
        <v>779</v>
      </c>
      <c r="C225" s="105">
        <f t="shared" si="3"/>
        <v>0</v>
      </c>
      <c r="D225" s="104" t="str">
        <f>'6. Service'!H103</f>
        <v>NA</v>
      </c>
    </row>
    <row r="226" spans="2:4" ht="20.25" customHeight="1" x14ac:dyDescent="0.3">
      <c r="B226" s="77" t="s">
        <v>591</v>
      </c>
      <c r="C226" s="105">
        <f t="shared" si="3"/>
        <v>0</v>
      </c>
      <c r="D226" s="104" t="str">
        <f>'6. Service'!H104</f>
        <v>NA</v>
      </c>
    </row>
    <row r="227" spans="2:4" ht="20.25" customHeight="1" x14ac:dyDescent="0.3">
      <c r="B227" s="77" t="s">
        <v>670</v>
      </c>
      <c r="C227" s="105">
        <f t="shared" si="3"/>
        <v>0</v>
      </c>
      <c r="D227" s="104" t="str">
        <f>'6. Service'!H105</f>
        <v>NA</v>
      </c>
    </row>
    <row r="228" spans="2:4" ht="20.25" customHeight="1" x14ac:dyDescent="0.3">
      <c r="B228" s="77" t="s">
        <v>755</v>
      </c>
      <c r="C228" s="105">
        <f t="shared" si="3"/>
        <v>0</v>
      </c>
      <c r="D228" s="104" t="str">
        <f>'6. Service'!H106</f>
        <v>NA</v>
      </c>
    </row>
    <row r="229" spans="2:4" ht="20.25" customHeight="1" x14ac:dyDescent="0.3">
      <c r="B229" s="77" t="s">
        <v>1156</v>
      </c>
      <c r="C229" s="105">
        <f t="shared" si="3"/>
        <v>0</v>
      </c>
      <c r="D229" s="104" t="str">
        <f>'6. Service'!H107</f>
        <v>NA</v>
      </c>
    </row>
    <row r="230" spans="2:4" ht="20.25" customHeight="1" x14ac:dyDescent="0.3">
      <c r="B230" s="77" t="s">
        <v>492</v>
      </c>
      <c r="C230" s="105">
        <f t="shared" si="3"/>
        <v>0</v>
      </c>
      <c r="D230" s="104" t="str">
        <f>'6. Service'!H108</f>
        <v>NA</v>
      </c>
    </row>
    <row r="231" spans="2:4" ht="20.25" customHeight="1" x14ac:dyDescent="0.3">
      <c r="B231" s="77" t="s">
        <v>1158</v>
      </c>
      <c r="C231" s="105">
        <f t="shared" si="3"/>
        <v>0</v>
      </c>
      <c r="D231" s="104" t="str">
        <f>'6. Service'!H109</f>
        <v>NA</v>
      </c>
    </row>
    <row r="232" spans="2:4" ht="20.25" customHeight="1" x14ac:dyDescent="0.3">
      <c r="B232" s="77" t="s">
        <v>473</v>
      </c>
      <c r="C232" s="105">
        <f t="shared" si="3"/>
        <v>0</v>
      </c>
      <c r="D232" s="104" t="str">
        <f>'6. Service'!H110</f>
        <v>NA</v>
      </c>
    </row>
    <row r="233" spans="2:4" ht="20.25" customHeight="1" x14ac:dyDescent="0.3">
      <c r="B233" s="77" t="s">
        <v>1672</v>
      </c>
      <c r="C233" s="105">
        <f t="shared" si="3"/>
        <v>0.75</v>
      </c>
      <c r="D233" s="104" t="str">
        <f>'6. Service'!H111</f>
        <v>NG</v>
      </c>
    </row>
    <row r="234" spans="2:4" ht="20.25" customHeight="1" x14ac:dyDescent="0.3">
      <c r="B234" s="77"/>
      <c r="C234" s="105">
        <f t="shared" si="3"/>
        <v>0</v>
      </c>
    </row>
    <row r="235" spans="2:4" ht="20.25" customHeight="1" x14ac:dyDescent="0.3">
      <c r="B235" s="77" t="s">
        <v>1447</v>
      </c>
      <c r="C235" s="105">
        <f t="shared" si="3"/>
        <v>0</v>
      </c>
      <c r="D235" s="104">
        <f>'7. Manufacturer'!H6</f>
        <v>0</v>
      </c>
    </row>
    <row r="236" spans="2:4" ht="20.25" customHeight="1" x14ac:dyDescent="0.3">
      <c r="B236" s="77" t="s">
        <v>1454</v>
      </c>
      <c r="C236" s="105">
        <f t="shared" si="3"/>
        <v>0.75</v>
      </c>
      <c r="D236" s="104" t="str">
        <f>'7. Manufacturer'!H7</f>
        <v>TBD</v>
      </c>
    </row>
    <row r="237" spans="2:4" ht="20.25" customHeight="1" x14ac:dyDescent="0.3">
      <c r="B237" s="77"/>
      <c r="C237" s="105">
        <f t="shared" si="3"/>
        <v>0</v>
      </c>
    </row>
    <row r="238" spans="2:4" ht="20.25" customHeight="1" x14ac:dyDescent="0.3">
      <c r="B238" s="77"/>
      <c r="C238" s="105">
        <f t="shared" si="3"/>
        <v>0</v>
      </c>
    </row>
    <row r="239" spans="2:4" ht="20.25" customHeight="1" x14ac:dyDescent="0.3">
      <c r="B239" s="77" t="s">
        <v>558</v>
      </c>
      <c r="C239" s="105">
        <f t="shared" si="3"/>
        <v>0</v>
      </c>
      <c r="D239" s="104">
        <f>'8. Developer'!I40</f>
        <v>0</v>
      </c>
    </row>
    <row r="240" spans="2:4" ht="19.5" customHeight="1" x14ac:dyDescent="0.3">
      <c r="B240" s="77" t="s">
        <v>561</v>
      </c>
      <c r="C240" s="105">
        <f t="shared" si="3"/>
        <v>0</v>
      </c>
      <c r="D240" s="104">
        <f>'8. Developer'!I41</f>
        <v>0</v>
      </c>
    </row>
    <row r="241" spans="2:4" ht="19.5" customHeight="1" x14ac:dyDescent="0.3">
      <c r="B241" s="77" t="s">
        <v>564</v>
      </c>
      <c r="C241" s="105">
        <f t="shared" si="3"/>
        <v>0</v>
      </c>
      <c r="D241" s="104">
        <f>'8. Developer'!I42</f>
        <v>0</v>
      </c>
    </row>
    <row r="242" spans="2:4" ht="19.5" customHeight="1" x14ac:dyDescent="0.3">
      <c r="B242" s="77" t="s">
        <v>567</v>
      </c>
      <c r="C242" s="105">
        <f t="shared" si="3"/>
        <v>0</v>
      </c>
      <c r="D242" s="104">
        <f>'8. Developer'!I43</f>
        <v>0</v>
      </c>
    </row>
    <row r="243" spans="2:4" ht="19.5" customHeight="1" x14ac:dyDescent="0.3">
      <c r="B243" s="77" t="s">
        <v>570</v>
      </c>
      <c r="C243" s="105">
        <f t="shared" si="3"/>
        <v>0</v>
      </c>
      <c r="D243" s="104">
        <f>'8. Developer'!I44</f>
        <v>0</v>
      </c>
    </row>
    <row r="244" spans="2:4" ht="19.5" customHeight="1" x14ac:dyDescent="0.3">
      <c r="B244" s="77" t="s">
        <v>573</v>
      </c>
      <c r="C244" s="105">
        <f t="shared" si="3"/>
        <v>0</v>
      </c>
      <c r="D244" s="104">
        <f>'8. Developer'!I45</f>
        <v>0</v>
      </c>
    </row>
    <row r="245" spans="2:4" ht="19.5" customHeight="1" x14ac:dyDescent="0.3">
      <c r="B245" s="77" t="s">
        <v>576</v>
      </c>
      <c r="C245" s="105">
        <f t="shared" si="3"/>
        <v>0</v>
      </c>
      <c r="D245" s="104">
        <f>'8. Developer'!I46</f>
        <v>0</v>
      </c>
    </row>
    <row r="246" spans="2:4" ht="19.5" customHeight="1" x14ac:dyDescent="0.3">
      <c r="B246" s="77" t="s">
        <v>602</v>
      </c>
      <c r="C246" s="105">
        <f t="shared" si="3"/>
        <v>0</v>
      </c>
      <c r="D246" s="104">
        <f>'8. Developer'!I47</f>
        <v>0</v>
      </c>
    </row>
    <row r="247" spans="2:4" ht="19.5" customHeight="1" x14ac:dyDescent="0.3">
      <c r="B247" s="77" t="s">
        <v>605</v>
      </c>
      <c r="C247" s="105">
        <f t="shared" si="3"/>
        <v>0</v>
      </c>
      <c r="D247" s="104">
        <f>'8. Developer'!I48</f>
        <v>0</v>
      </c>
    </row>
    <row r="248" spans="2:4" ht="19.5" customHeight="1" x14ac:dyDescent="0.3">
      <c r="B248" s="77" t="s">
        <v>1361</v>
      </c>
      <c r="C248" s="105">
        <f t="shared" si="3"/>
        <v>0</v>
      </c>
      <c r="D248" s="104">
        <f>'8. Developer'!I49</f>
        <v>0</v>
      </c>
    </row>
    <row r="249" spans="2:4" ht="19.5" customHeight="1" x14ac:dyDescent="0.3">
      <c r="B249" s="77" t="s">
        <v>636</v>
      </c>
      <c r="C249" s="105">
        <f t="shared" si="3"/>
        <v>0</v>
      </c>
      <c r="D249" s="104">
        <f>'8. Developer'!I77</f>
        <v>0</v>
      </c>
    </row>
    <row r="250" spans="2:4" ht="19.5" customHeight="1" x14ac:dyDescent="0.3">
      <c r="B250" s="77" t="s">
        <v>639</v>
      </c>
      <c r="C250" s="105">
        <f t="shared" si="3"/>
        <v>0</v>
      </c>
      <c r="D250" s="104">
        <f>'8. Developer'!I78</f>
        <v>0</v>
      </c>
    </row>
    <row r="251" spans="2:4" ht="19.5" customHeight="1" x14ac:dyDescent="0.3">
      <c r="B251" s="77" t="s">
        <v>642</v>
      </c>
      <c r="C251" s="105">
        <f t="shared" si="3"/>
        <v>0.75</v>
      </c>
      <c r="D251" s="104" t="str">
        <f>'8. Developer'!I79</f>
        <v>NG</v>
      </c>
    </row>
    <row r="252" spans="2:4" ht="19.5" customHeight="1" x14ac:dyDescent="0.3">
      <c r="B252" s="77" t="s">
        <v>648</v>
      </c>
      <c r="C252" s="105">
        <f t="shared" si="3"/>
        <v>0.75</v>
      </c>
      <c r="D252" s="104" t="str">
        <f>'8. Developer'!I80</f>
        <v>NG</v>
      </c>
    </row>
    <row r="253" spans="2:4" ht="19.5" customHeight="1" x14ac:dyDescent="0.3">
      <c r="B253" s="77" t="s">
        <v>651</v>
      </c>
      <c r="C253" s="105">
        <f t="shared" si="3"/>
        <v>0</v>
      </c>
      <c r="D253" s="104">
        <f>'8. Developer'!I81</f>
        <v>0</v>
      </c>
    </row>
    <row r="254" spans="2:4" ht="19.5" customHeight="1" x14ac:dyDescent="0.3">
      <c r="B254" s="77" t="s">
        <v>665</v>
      </c>
      <c r="C254" s="105">
        <f t="shared" si="3"/>
        <v>0</v>
      </c>
      <c r="D254" s="104">
        <f>'8. Developer'!I82</f>
        <v>0</v>
      </c>
    </row>
    <row r="255" spans="2:4" ht="19.5" customHeight="1" x14ac:dyDescent="0.3">
      <c r="B255" s="77" t="s">
        <v>1477</v>
      </c>
      <c r="C255" s="105">
        <f t="shared" si="3"/>
        <v>0</v>
      </c>
      <c r="D255" s="104">
        <f>'8. Developer'!I83</f>
        <v>0</v>
      </c>
    </row>
    <row r="256" spans="2:4" ht="19.5" customHeight="1" x14ac:dyDescent="0.3">
      <c r="B256" s="77" t="s">
        <v>1481</v>
      </c>
      <c r="C256" s="105">
        <f t="shared" si="3"/>
        <v>0</v>
      </c>
      <c r="D256" s="104">
        <f>'8. Developer'!I84</f>
        <v>0</v>
      </c>
    </row>
    <row r="257" spans="2:4" ht="19.5" customHeight="1" x14ac:dyDescent="0.3">
      <c r="B257" s="77" t="s">
        <v>439</v>
      </c>
      <c r="C257" s="105">
        <f t="shared" si="3"/>
        <v>0</v>
      </c>
      <c r="D257" s="104">
        <f>'8. Developer'!I125</f>
        <v>0</v>
      </c>
    </row>
    <row r="258" spans="2:4" ht="19.5" customHeight="1" x14ac:dyDescent="0.3">
      <c r="B258" s="77" t="s">
        <v>699</v>
      </c>
      <c r="C258" s="105">
        <f t="shared" ref="C258:C309" si="4">IF(D258="Ok",100%,IF(D258="in progress",50%,IF(D258="NG",75%,IF(D258="TBD",75%,0%))))</f>
        <v>0</v>
      </c>
      <c r="D258" s="104">
        <f>'8. Developer'!I126</f>
        <v>0</v>
      </c>
    </row>
    <row r="259" spans="2:4" ht="19.5" customHeight="1" x14ac:dyDescent="0.3">
      <c r="B259" s="77" t="s">
        <v>767</v>
      </c>
      <c r="C259" s="105">
        <f t="shared" si="4"/>
        <v>0</v>
      </c>
      <c r="D259" s="104">
        <f>'8. Developer'!I165</f>
        <v>0</v>
      </c>
    </row>
    <row r="260" spans="2:4" ht="19" x14ac:dyDescent="0.3">
      <c r="B260" s="79"/>
      <c r="C260" s="105">
        <f t="shared" si="4"/>
        <v>0</v>
      </c>
    </row>
    <row r="261" spans="2:4" ht="19.5" customHeight="1" x14ac:dyDescent="0.3">
      <c r="B261" s="77" t="s">
        <v>2078</v>
      </c>
      <c r="C261" s="105">
        <f t="shared" si="4"/>
        <v>0</v>
      </c>
      <c r="D261" s="104">
        <f>'9.Error test'!H3</f>
        <v>0</v>
      </c>
    </row>
    <row r="262" spans="2:4" ht="19.5" customHeight="1" x14ac:dyDescent="0.3">
      <c r="B262" s="77" t="s">
        <v>2079</v>
      </c>
      <c r="C262" s="105">
        <f t="shared" si="4"/>
        <v>0</v>
      </c>
      <c r="D262" s="104">
        <f>'9.Error test'!H4</f>
        <v>0</v>
      </c>
    </row>
    <row r="263" spans="2:4" ht="19.5" customHeight="1" x14ac:dyDescent="0.3">
      <c r="B263" s="77" t="s">
        <v>2080</v>
      </c>
      <c r="C263" s="105">
        <f t="shared" si="4"/>
        <v>0.75</v>
      </c>
      <c r="D263" s="104" t="str">
        <f>'9.Error test'!H5</f>
        <v>NG</v>
      </c>
    </row>
    <row r="264" spans="2:4" ht="19.5" customHeight="1" x14ac:dyDescent="0.3">
      <c r="B264" s="77" t="s">
        <v>2081</v>
      </c>
      <c r="C264" s="105">
        <f t="shared" si="4"/>
        <v>1</v>
      </c>
      <c r="D264" s="104" t="str">
        <f>'9.Error test'!H6</f>
        <v>OK</v>
      </c>
    </row>
    <row r="265" spans="2:4" ht="19.5" customHeight="1" x14ac:dyDescent="0.3">
      <c r="B265" s="77" t="s">
        <v>2082</v>
      </c>
      <c r="C265" s="105">
        <f t="shared" si="4"/>
        <v>0</v>
      </c>
      <c r="D265" s="104">
        <f>'9.Error test'!H7</f>
        <v>0</v>
      </c>
    </row>
    <row r="266" spans="2:4" ht="19.5" customHeight="1" x14ac:dyDescent="0.3">
      <c r="B266" s="77" t="s">
        <v>2083</v>
      </c>
      <c r="C266" s="105">
        <f t="shared" si="4"/>
        <v>0</v>
      </c>
      <c r="D266" s="104">
        <f>'9.Error test'!H8</f>
        <v>0</v>
      </c>
    </row>
    <row r="267" spans="2:4" ht="19.5" customHeight="1" x14ac:dyDescent="0.3">
      <c r="B267" s="77" t="s">
        <v>2084</v>
      </c>
      <c r="C267" s="105">
        <f t="shared" si="4"/>
        <v>0</v>
      </c>
      <c r="D267" s="104">
        <f>'9.Error test'!H9</f>
        <v>0</v>
      </c>
    </row>
    <row r="268" spans="2:4" ht="19.5" customHeight="1" x14ac:dyDescent="0.3">
      <c r="B268" s="77" t="s">
        <v>2085</v>
      </c>
      <c r="C268" s="105">
        <f t="shared" si="4"/>
        <v>0.75</v>
      </c>
      <c r="D268" s="104" t="str">
        <f>'9.Error test'!H10</f>
        <v>NG</v>
      </c>
    </row>
    <row r="269" spans="2:4" ht="19.5" customHeight="1" x14ac:dyDescent="0.3">
      <c r="B269" s="77" t="s">
        <v>2086</v>
      </c>
      <c r="C269" s="105">
        <f t="shared" si="4"/>
        <v>0</v>
      </c>
      <c r="D269" s="104">
        <f>'9.Error test'!H11</f>
        <v>0</v>
      </c>
    </row>
    <row r="270" spans="2:4" ht="19.5" customHeight="1" x14ac:dyDescent="0.3">
      <c r="B270" s="77" t="s">
        <v>2087</v>
      </c>
      <c r="C270" s="105">
        <f t="shared" si="4"/>
        <v>0</v>
      </c>
      <c r="D270" s="104">
        <f>'9.Error test'!H12</f>
        <v>0</v>
      </c>
    </row>
    <row r="271" spans="2:4" ht="19.5" customHeight="1" x14ac:dyDescent="0.3">
      <c r="B271" s="77" t="s">
        <v>2088</v>
      </c>
      <c r="C271" s="105">
        <f t="shared" si="4"/>
        <v>0</v>
      </c>
      <c r="D271" s="104">
        <f>'9.Error test'!H13</f>
        <v>0</v>
      </c>
    </row>
    <row r="272" spans="2:4" ht="19.5" customHeight="1" x14ac:dyDescent="0.3">
      <c r="B272" s="77" t="s">
        <v>2089</v>
      </c>
      <c r="C272" s="105">
        <f t="shared" si="4"/>
        <v>0.75</v>
      </c>
      <c r="D272" s="104" t="str">
        <f>'9.Error test'!H14</f>
        <v>NG</v>
      </c>
    </row>
    <row r="273" spans="2:4" ht="19.5" customHeight="1" x14ac:dyDescent="0.3">
      <c r="B273" s="77" t="s">
        <v>2090</v>
      </c>
      <c r="C273" s="105">
        <f t="shared" si="4"/>
        <v>0</v>
      </c>
      <c r="D273" s="104">
        <f>'9.Error test'!H15</f>
        <v>0</v>
      </c>
    </row>
    <row r="274" spans="2:4" ht="19.5" customHeight="1" x14ac:dyDescent="0.3">
      <c r="B274" s="77" t="s">
        <v>2091</v>
      </c>
      <c r="C274" s="105">
        <f t="shared" si="4"/>
        <v>0</v>
      </c>
      <c r="D274" s="104">
        <f>'9.Error test'!H16</f>
        <v>0</v>
      </c>
    </row>
    <row r="275" spans="2:4" ht="19.5" customHeight="1" x14ac:dyDescent="0.3">
      <c r="B275" s="77" t="s">
        <v>1358</v>
      </c>
      <c r="C275" s="105">
        <f t="shared" si="4"/>
        <v>0</v>
      </c>
      <c r="D275" s="104">
        <f>'9.Error test'!H17</f>
        <v>0</v>
      </c>
    </row>
    <row r="276" spans="2:4" ht="19.5" customHeight="1" x14ac:dyDescent="0.3">
      <c r="B276" s="77" t="s">
        <v>2092</v>
      </c>
      <c r="C276" s="105">
        <f t="shared" si="4"/>
        <v>0</v>
      </c>
      <c r="D276" s="104">
        <f>'9.Error test'!H18</f>
        <v>0</v>
      </c>
    </row>
    <row r="277" spans="2:4" ht="19.5" customHeight="1" x14ac:dyDescent="0.3">
      <c r="B277" s="77" t="s">
        <v>2093</v>
      </c>
      <c r="C277" s="105">
        <f t="shared" si="4"/>
        <v>0</v>
      </c>
      <c r="D277" s="104">
        <f>'9.Error test'!H19</f>
        <v>0</v>
      </c>
    </row>
    <row r="278" spans="2:4" ht="19.5" customHeight="1" x14ac:dyDescent="0.3">
      <c r="B278" s="77" t="s">
        <v>2094</v>
      </c>
      <c r="C278" s="105">
        <f t="shared" si="4"/>
        <v>0</v>
      </c>
      <c r="D278" s="104">
        <f>'9.Error test'!H20</f>
        <v>0</v>
      </c>
    </row>
    <row r="279" spans="2:4" ht="19.5" customHeight="1" x14ac:dyDescent="0.3">
      <c r="B279" s="77" t="s">
        <v>542</v>
      </c>
      <c r="C279" s="105">
        <f t="shared" si="4"/>
        <v>0</v>
      </c>
      <c r="D279" s="104">
        <f>'9.Error test'!H21</f>
        <v>0</v>
      </c>
    </row>
    <row r="280" spans="2:4" ht="19.5" customHeight="1" x14ac:dyDescent="0.3">
      <c r="B280" s="77" t="s">
        <v>642</v>
      </c>
      <c r="C280" s="105">
        <f t="shared" si="4"/>
        <v>0.75</v>
      </c>
      <c r="D280" s="104" t="str">
        <f>'9.Error test'!H22</f>
        <v>NG</v>
      </c>
    </row>
    <row r="281" spans="2:4" ht="19.5" customHeight="1" x14ac:dyDescent="0.3">
      <c r="B281" s="77" t="s">
        <v>1163</v>
      </c>
      <c r="C281" s="105">
        <f t="shared" si="4"/>
        <v>0.75</v>
      </c>
      <c r="D281" s="104" t="str">
        <f>'9.Error test'!H23</f>
        <v>NG</v>
      </c>
    </row>
    <row r="282" spans="2:4" ht="19.5" customHeight="1" x14ac:dyDescent="0.3">
      <c r="B282" s="77" t="s">
        <v>1165</v>
      </c>
      <c r="C282" s="105">
        <f t="shared" si="4"/>
        <v>0.75</v>
      </c>
      <c r="D282" s="104" t="str">
        <f>'9.Error test'!H24</f>
        <v>NG</v>
      </c>
    </row>
    <row r="283" spans="2:4" ht="21.75" customHeight="1" x14ac:dyDescent="0.3">
      <c r="B283" s="77" t="s">
        <v>1172</v>
      </c>
      <c r="C283" s="105">
        <f t="shared" si="4"/>
        <v>0.75</v>
      </c>
      <c r="D283" s="104" t="str">
        <f>'9.Error test'!H25</f>
        <v>NG</v>
      </c>
    </row>
    <row r="284" spans="2:4" ht="18.75" customHeight="1" x14ac:dyDescent="0.3">
      <c r="B284" s="77" t="s">
        <v>1173</v>
      </c>
      <c r="C284" s="105">
        <f t="shared" si="4"/>
        <v>0</v>
      </c>
      <c r="D284" s="104">
        <f>'9.Error test'!H26</f>
        <v>0</v>
      </c>
    </row>
    <row r="285" spans="2:4" ht="18.75" customHeight="1" x14ac:dyDescent="0.3">
      <c r="B285" s="77" t="s">
        <v>1174</v>
      </c>
      <c r="C285" s="105">
        <f t="shared" si="4"/>
        <v>0</v>
      </c>
      <c r="D285" s="104">
        <f>'9.Error test'!H27</f>
        <v>0</v>
      </c>
    </row>
    <row r="286" spans="2:4" ht="19" x14ac:dyDescent="0.3">
      <c r="B286" s="77" t="s">
        <v>681</v>
      </c>
      <c r="C286" s="105">
        <f t="shared" si="4"/>
        <v>0</v>
      </c>
      <c r="D286" s="104">
        <f>'9.Error test'!H28</f>
        <v>0</v>
      </c>
    </row>
    <row r="287" spans="2:4" ht="19" x14ac:dyDescent="0.3">
      <c r="B287" s="77" t="s">
        <v>1401</v>
      </c>
      <c r="C287" s="105">
        <f t="shared" si="4"/>
        <v>0</v>
      </c>
      <c r="D287" s="104">
        <f>'9.Error test'!H29</f>
        <v>0</v>
      </c>
    </row>
    <row r="288" spans="2:4" ht="19" x14ac:dyDescent="0.3">
      <c r="B288" s="77" t="s">
        <v>1404</v>
      </c>
      <c r="C288" s="105">
        <f t="shared" si="4"/>
        <v>0</v>
      </c>
      <c r="D288" s="104">
        <f>'9.Error test'!H30</f>
        <v>0</v>
      </c>
    </row>
    <row r="289" spans="2:4" ht="19" x14ac:dyDescent="0.3">
      <c r="B289" s="77" t="s">
        <v>2095</v>
      </c>
      <c r="C289" s="105">
        <f t="shared" si="4"/>
        <v>0</v>
      </c>
      <c r="D289" s="104">
        <f>'9.Error test'!H31</f>
        <v>0</v>
      </c>
    </row>
    <row r="290" spans="2:4" ht="19" x14ac:dyDescent="0.3">
      <c r="B290" s="77" t="s">
        <v>1410</v>
      </c>
      <c r="C290" s="105">
        <f t="shared" si="4"/>
        <v>0.75</v>
      </c>
      <c r="D290" s="104" t="str">
        <f>'9.Error test'!H32</f>
        <v>NG</v>
      </c>
    </row>
    <row r="291" spans="2:4" ht="19.5" customHeight="1" x14ac:dyDescent="0.3">
      <c r="B291" s="77" t="s">
        <v>1413</v>
      </c>
      <c r="C291" s="105">
        <f t="shared" si="4"/>
        <v>0.75</v>
      </c>
      <c r="D291" s="104" t="str">
        <f>'9.Error test'!H33</f>
        <v>NG</v>
      </c>
    </row>
    <row r="292" spans="2:4" ht="19.5" customHeight="1" x14ac:dyDescent="0.3">
      <c r="B292" s="77" t="s">
        <v>1416</v>
      </c>
      <c r="C292" s="105">
        <f t="shared" si="4"/>
        <v>0.75</v>
      </c>
      <c r="D292" s="104" t="str">
        <f>'9.Error test'!H34</f>
        <v>NG</v>
      </c>
    </row>
    <row r="293" spans="2:4" ht="19.5" customHeight="1" x14ac:dyDescent="0.3">
      <c r="B293" s="77" t="s">
        <v>1419</v>
      </c>
      <c r="C293" s="105">
        <f t="shared" si="4"/>
        <v>0</v>
      </c>
      <c r="D293" s="104">
        <f>'9.Error test'!H35</f>
        <v>0</v>
      </c>
    </row>
    <row r="294" spans="2:4" ht="19.5" customHeight="1" x14ac:dyDescent="0.3">
      <c r="B294" s="77" t="s">
        <v>1422</v>
      </c>
      <c r="C294" s="105">
        <f t="shared" si="4"/>
        <v>0</v>
      </c>
      <c r="D294" s="104">
        <f>'9.Error test'!H36</f>
        <v>0</v>
      </c>
    </row>
    <row r="295" spans="2:4" ht="19.5" customHeight="1" x14ac:dyDescent="0.3">
      <c r="B295" s="77" t="s">
        <v>1425</v>
      </c>
      <c r="C295" s="105">
        <f t="shared" si="4"/>
        <v>0</v>
      </c>
      <c r="D295" s="104">
        <f>'9.Error test'!H37</f>
        <v>0</v>
      </c>
    </row>
    <row r="296" spans="2:4" ht="19.5" customHeight="1" x14ac:dyDescent="0.3">
      <c r="B296" s="77" t="s">
        <v>1428</v>
      </c>
      <c r="C296" s="105">
        <f t="shared" si="4"/>
        <v>0</v>
      </c>
      <c r="D296" s="104">
        <f>'9.Error test'!H38</f>
        <v>0</v>
      </c>
    </row>
    <row r="297" spans="2:4" ht="19.5" customHeight="1" x14ac:dyDescent="0.3">
      <c r="B297" s="77" t="s">
        <v>1431</v>
      </c>
      <c r="C297" s="105">
        <f t="shared" si="4"/>
        <v>0</v>
      </c>
      <c r="D297" s="104">
        <f>'9.Error test'!H39</f>
        <v>0</v>
      </c>
    </row>
    <row r="298" spans="2:4" ht="19.5" customHeight="1" x14ac:dyDescent="0.3">
      <c r="B298" s="77" t="s">
        <v>1437</v>
      </c>
      <c r="C298" s="105">
        <f t="shared" si="4"/>
        <v>0</v>
      </c>
      <c r="D298" s="104">
        <f>'9.Error test'!H40</f>
        <v>0</v>
      </c>
    </row>
    <row r="299" spans="2:4" ht="19.5" customHeight="1" x14ac:dyDescent="0.3">
      <c r="B299" s="77" t="s">
        <v>1467</v>
      </c>
      <c r="C299" s="105">
        <f t="shared" si="4"/>
        <v>0</v>
      </c>
      <c r="D299" s="104">
        <f>'9.Error test'!H41</f>
        <v>0</v>
      </c>
    </row>
    <row r="300" spans="2:4" ht="19.5" customHeight="1" x14ac:dyDescent="0.3">
      <c r="B300" s="77" t="s">
        <v>1530</v>
      </c>
      <c r="C300" s="105">
        <f t="shared" si="4"/>
        <v>0</v>
      </c>
      <c r="D300" s="104">
        <f>'9.Error test'!H42</f>
        <v>0</v>
      </c>
    </row>
    <row r="301" spans="2:4" ht="19.5" customHeight="1" x14ac:dyDescent="0.3">
      <c r="B301" s="77" t="s">
        <v>1534</v>
      </c>
      <c r="C301" s="105">
        <f t="shared" si="4"/>
        <v>0</v>
      </c>
      <c r="D301" s="104">
        <f>'9.Error test'!H43</f>
        <v>0</v>
      </c>
    </row>
    <row r="302" spans="2:4" ht="19.5" customHeight="1" x14ac:dyDescent="0.3">
      <c r="B302" s="77" t="s">
        <v>1617</v>
      </c>
      <c r="C302" s="105">
        <f t="shared" si="4"/>
        <v>0</v>
      </c>
      <c r="D302" s="104">
        <f>'9.Error test'!H44</f>
        <v>0</v>
      </c>
    </row>
    <row r="303" spans="2:4" ht="19.5" customHeight="1" x14ac:dyDescent="0.3">
      <c r="B303" s="77" t="s">
        <v>1620</v>
      </c>
      <c r="C303" s="105">
        <f t="shared" si="4"/>
        <v>0</v>
      </c>
      <c r="D303" s="104">
        <f>'9.Error test'!H45</f>
        <v>0</v>
      </c>
    </row>
    <row r="304" spans="2:4" ht="19.5" customHeight="1" x14ac:dyDescent="0.3">
      <c r="B304" s="77" t="s">
        <v>1153</v>
      </c>
      <c r="C304" s="105">
        <f t="shared" si="4"/>
        <v>0</v>
      </c>
      <c r="D304" s="104">
        <f>'9.Error test'!H46</f>
        <v>0</v>
      </c>
    </row>
    <row r="305" spans="2:4" ht="19.5" customHeight="1" x14ac:dyDescent="0.3">
      <c r="B305" s="77" t="s">
        <v>1661</v>
      </c>
      <c r="C305" s="105">
        <f t="shared" si="4"/>
        <v>0</v>
      </c>
      <c r="D305" s="104">
        <f>'9.Error test'!H47</f>
        <v>0</v>
      </c>
    </row>
    <row r="306" spans="2:4" ht="19.5" customHeight="1" x14ac:dyDescent="0.3">
      <c r="B306" s="77" t="s">
        <v>1666</v>
      </c>
      <c r="C306" s="105">
        <f t="shared" si="4"/>
        <v>0</v>
      </c>
      <c r="D306" s="104">
        <f>'9.Error test'!H48</f>
        <v>0</v>
      </c>
    </row>
    <row r="307" spans="2:4" ht="19.5" customHeight="1" x14ac:dyDescent="0.3">
      <c r="B307" s="77" t="s">
        <v>1670</v>
      </c>
      <c r="C307" s="105">
        <f t="shared" si="4"/>
        <v>0</v>
      </c>
      <c r="D307" s="104">
        <f>'9.Error test'!H49</f>
        <v>0</v>
      </c>
    </row>
    <row r="308" spans="2:4" ht="19.5" customHeight="1" x14ac:dyDescent="0.3">
      <c r="B308" s="77" t="s">
        <v>1680</v>
      </c>
      <c r="C308" s="105">
        <f t="shared" si="4"/>
        <v>0</v>
      </c>
      <c r="D308" s="104">
        <f>'9.Error test'!H50</f>
        <v>0</v>
      </c>
    </row>
    <row r="309" spans="2:4" ht="19.5" customHeight="1" x14ac:dyDescent="0.3">
      <c r="B309" s="77" t="s">
        <v>1683</v>
      </c>
      <c r="C309" s="105">
        <f t="shared" si="4"/>
        <v>0</v>
      </c>
      <c r="D309" s="104">
        <f>'9.Error test'!H51</f>
        <v>0</v>
      </c>
    </row>
    <row r="310" spans="2:4" ht="19" x14ac:dyDescent="0.3">
      <c r="B310" s="79"/>
      <c r="C310" s="105"/>
    </row>
    <row r="311" spans="2:4" ht="19.5" customHeight="1" x14ac:dyDescent="0.3">
      <c r="B311" s="77"/>
      <c r="C311" s="105"/>
    </row>
    <row r="312" spans="2:4" ht="19" x14ac:dyDescent="0.3">
      <c r="B312" s="77"/>
      <c r="C312" s="105"/>
    </row>
    <row r="313" spans="2:4" ht="19" x14ac:dyDescent="0.3">
      <c r="B313" s="77"/>
      <c r="C313" s="105"/>
    </row>
    <row r="314" spans="2:4" ht="19" x14ac:dyDescent="0.3">
      <c r="B314" s="77"/>
      <c r="C314" s="105"/>
    </row>
    <row r="315" spans="2:4" ht="19" x14ac:dyDescent="0.3">
      <c r="B315" s="77"/>
      <c r="C315" s="105"/>
    </row>
    <row r="316" spans="2:4" ht="19" x14ac:dyDescent="0.3">
      <c r="B316" s="77"/>
      <c r="C316" s="105"/>
    </row>
    <row r="317" spans="2:4" ht="19" x14ac:dyDescent="0.3">
      <c r="B317" s="77"/>
      <c r="C317" s="105"/>
    </row>
    <row r="318" spans="2:4" ht="19" x14ac:dyDescent="0.3">
      <c r="B318" s="77"/>
      <c r="C318" s="105"/>
    </row>
    <row r="319" spans="2:4" ht="19" x14ac:dyDescent="0.3">
      <c r="B319" s="77"/>
      <c r="C319" s="105"/>
    </row>
    <row r="320" spans="2:4" ht="19" x14ac:dyDescent="0.3">
      <c r="B320" s="77"/>
      <c r="C320" s="105"/>
    </row>
    <row r="321" spans="2:3" ht="19" x14ac:dyDescent="0.3">
      <c r="B321" s="77"/>
      <c r="C321" s="105"/>
    </row>
    <row r="322" spans="2:3" ht="19" x14ac:dyDescent="0.3">
      <c r="B322" s="77"/>
      <c r="C322" s="105"/>
    </row>
    <row r="323" spans="2:3" ht="19" x14ac:dyDescent="0.3">
      <c r="B323" s="77"/>
      <c r="C323" s="105"/>
    </row>
    <row r="324" spans="2:3" ht="19" x14ac:dyDescent="0.3">
      <c r="B324" s="77"/>
      <c r="C324" s="105"/>
    </row>
    <row r="325" spans="2:3" ht="19" x14ac:dyDescent="0.3">
      <c r="B325" s="77"/>
      <c r="C325" s="105"/>
    </row>
    <row r="326" spans="2:3" ht="19" x14ac:dyDescent="0.3">
      <c r="B326" s="77"/>
      <c r="C326" s="105"/>
    </row>
    <row r="327" spans="2:3" ht="19" x14ac:dyDescent="0.3">
      <c r="B327" s="77"/>
      <c r="C327" s="105"/>
    </row>
    <row r="328" spans="2:3" ht="19" x14ac:dyDescent="0.3">
      <c r="B328" s="77"/>
      <c r="C328" s="105"/>
    </row>
    <row r="329" spans="2:3" ht="19" x14ac:dyDescent="0.3">
      <c r="B329" s="77"/>
      <c r="C329" s="105"/>
    </row>
    <row r="330" spans="2:3" ht="19" x14ac:dyDescent="0.3">
      <c r="B330" s="77"/>
      <c r="C330" s="105"/>
    </row>
    <row r="331" spans="2:3" ht="19" x14ac:dyDescent="0.3">
      <c r="B331" s="77"/>
      <c r="C331" s="105"/>
    </row>
    <row r="332" spans="2:3" ht="19" x14ac:dyDescent="0.3">
      <c r="B332" s="77"/>
      <c r="C332" s="105"/>
    </row>
    <row r="333" spans="2:3" ht="19" x14ac:dyDescent="0.3">
      <c r="B333" s="77"/>
      <c r="C333" s="105"/>
    </row>
    <row r="334" spans="2:3" ht="19" x14ac:dyDescent="0.3">
      <c r="B334" s="77"/>
      <c r="C334" s="105"/>
    </row>
    <row r="335" spans="2:3" ht="19" x14ac:dyDescent="0.3">
      <c r="B335" s="77"/>
      <c r="C335" s="105"/>
    </row>
    <row r="336" spans="2:3" ht="19" x14ac:dyDescent="0.3">
      <c r="B336" s="77"/>
      <c r="C336" s="105"/>
    </row>
    <row r="337" spans="2:3" ht="19" x14ac:dyDescent="0.3">
      <c r="B337" s="77"/>
      <c r="C337" s="105"/>
    </row>
    <row r="338" spans="2:3" ht="19" x14ac:dyDescent="0.3">
      <c r="B338" s="77"/>
      <c r="C338" s="105"/>
    </row>
    <row r="339" spans="2:3" ht="19" x14ac:dyDescent="0.3">
      <c r="B339" s="77"/>
      <c r="C339" s="105"/>
    </row>
    <row r="340" spans="2:3" ht="19" x14ac:dyDescent="0.3">
      <c r="B340" s="77"/>
      <c r="C340" s="105"/>
    </row>
    <row r="341" spans="2:3" ht="19" x14ac:dyDescent="0.3">
      <c r="B341" s="77"/>
      <c r="C341" s="105"/>
    </row>
    <row r="342" spans="2:3" ht="19" x14ac:dyDescent="0.3">
      <c r="B342" s="77"/>
      <c r="C342" s="105"/>
    </row>
    <row r="343" spans="2:3" ht="19" x14ac:dyDescent="0.3">
      <c r="B343" s="77"/>
      <c r="C343" s="105"/>
    </row>
    <row r="344" spans="2:3" ht="19" x14ac:dyDescent="0.3">
      <c r="B344" s="77"/>
      <c r="C344" s="105"/>
    </row>
    <row r="345" spans="2:3" ht="19" x14ac:dyDescent="0.3">
      <c r="B345" s="77"/>
      <c r="C345" s="105"/>
    </row>
    <row r="346" spans="2:3" ht="19" x14ac:dyDescent="0.3">
      <c r="B346" s="77"/>
      <c r="C346" s="105"/>
    </row>
    <row r="347" spans="2:3" ht="19" x14ac:dyDescent="0.3">
      <c r="B347" s="77"/>
      <c r="C347" s="105"/>
    </row>
    <row r="348" spans="2:3" ht="19" x14ac:dyDescent="0.3">
      <c r="B348" s="77"/>
      <c r="C348" s="105"/>
    </row>
    <row r="349" spans="2:3" ht="19" x14ac:dyDescent="0.3">
      <c r="B349" s="77"/>
      <c r="C349" s="105"/>
    </row>
    <row r="350" spans="2:3" ht="19" x14ac:dyDescent="0.3">
      <c r="B350" s="77"/>
      <c r="C350" s="105"/>
    </row>
    <row r="351" spans="2:3" ht="19" x14ac:dyDescent="0.3">
      <c r="B351" s="77"/>
      <c r="C351" s="105"/>
    </row>
    <row r="352" spans="2:3" ht="19" x14ac:dyDescent="0.3">
      <c r="B352" s="77"/>
      <c r="C352" s="105"/>
    </row>
    <row r="353" spans="2:3" ht="19" x14ac:dyDescent="0.3">
      <c r="B353" s="77"/>
      <c r="C353" s="105"/>
    </row>
    <row r="354" spans="2:3" ht="19" x14ac:dyDescent="0.3">
      <c r="B354" s="77"/>
      <c r="C354" s="105"/>
    </row>
  </sheetData>
  <autoFilter ref="B1" xr:uid="{7CAA03C3-00CA-4136-9DCB-67991CE7640F}"/>
  <phoneticPr fontId="1" type="noConversion"/>
  <conditionalFormatting sqref="C312:C354 C2:C310">
    <cfRule type="colorScale" priority="350">
      <colorScale>
        <cfvo type="min"/>
        <cfvo type="percentile" val="50"/>
        <cfvo type="max"/>
        <color rgb="FFF8696B"/>
        <color rgb="FFFCFCFF"/>
        <color rgb="FF63BE7B"/>
      </colorScale>
    </cfRule>
  </conditionalFormatting>
  <conditionalFormatting sqref="C311">
    <cfRule type="colorScale" priority="2">
      <colorScale>
        <cfvo type="min"/>
        <cfvo type="percentile" val="50"/>
        <cfvo type="max"/>
        <color rgb="FFF8696B"/>
        <color rgb="FFFCFCFF"/>
        <color rgb="FF63BE7B"/>
      </colorScale>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4218E2-7DCD-440B-AB82-ACA64B48ABCF}">
  <dimension ref="A1:C315"/>
  <sheetViews>
    <sheetView topLeftCell="A301" workbookViewId="0">
      <selection activeCell="A175" sqref="A175"/>
    </sheetView>
  </sheetViews>
  <sheetFormatPr defaultRowHeight="14" x14ac:dyDescent="0.3"/>
  <cols>
    <col min="1" max="1" width="28.83203125" customWidth="1"/>
    <col min="2" max="2" width="31" customWidth="1"/>
    <col min="3" max="3" width="29.75" style="104" customWidth="1"/>
    <col min="4" max="4" width="17.33203125" customWidth="1"/>
    <col min="5" max="5" width="18.33203125" customWidth="1"/>
    <col min="6" max="6" width="14.08203125" customWidth="1"/>
    <col min="7" max="7" width="16" customWidth="1"/>
  </cols>
  <sheetData>
    <row r="1" spans="1:3" x14ac:dyDescent="0.3">
      <c r="A1" t="s">
        <v>1200</v>
      </c>
      <c r="B1" t="s">
        <v>1199</v>
      </c>
      <c r="C1" s="104" t="s">
        <v>1237</v>
      </c>
    </row>
    <row r="2" spans="1:3" ht="19" x14ac:dyDescent="0.3">
      <c r="A2" s="77" t="s">
        <v>1153</v>
      </c>
      <c r="B2" t="str">
        <f>'[3]0.General'!H3</f>
        <v>OK</v>
      </c>
      <c r="C2" s="105">
        <f>IF(B2="done",100%,IF(B2="in progress",50%,IF(B2="In Validation/debug",75%,0%)))</f>
        <v>0</v>
      </c>
    </row>
    <row r="3" spans="1:3" ht="19" x14ac:dyDescent="0.3">
      <c r="A3" s="77" t="s">
        <v>681</v>
      </c>
      <c r="B3" t="str">
        <f>'[3]0.General'!H4</f>
        <v>NG</v>
      </c>
      <c r="C3" s="105">
        <f t="shared" ref="C3:C66" si="0">IF(B3="done",100%,IF(B3="in progress",50%,IF(B3="In Validation/debug",75%,0%)))</f>
        <v>0</v>
      </c>
    </row>
    <row r="4" spans="1:3" ht="19" x14ac:dyDescent="0.3">
      <c r="A4" s="77" t="s">
        <v>535</v>
      </c>
      <c r="B4" t="str">
        <f>'[3]0.General'!H5</f>
        <v>TBD</v>
      </c>
      <c r="C4" s="105">
        <f t="shared" si="0"/>
        <v>0</v>
      </c>
    </row>
    <row r="5" spans="1:3" ht="19" x14ac:dyDescent="0.3">
      <c r="A5" s="77" t="s">
        <v>667</v>
      </c>
      <c r="B5" t="str">
        <f>'[3]0.General'!H6</f>
        <v>To do</v>
      </c>
      <c r="C5" s="105">
        <f t="shared" si="0"/>
        <v>0</v>
      </c>
    </row>
    <row r="6" spans="1:3" ht="19" x14ac:dyDescent="0.3">
      <c r="A6" s="148" t="s">
        <v>550</v>
      </c>
      <c r="B6">
        <f>'[3]0.General'!H7</f>
        <v>0</v>
      </c>
      <c r="C6" s="105">
        <f t="shared" si="0"/>
        <v>0</v>
      </c>
    </row>
    <row r="7" spans="1:3" ht="19" x14ac:dyDescent="0.3">
      <c r="A7" s="77" t="s">
        <v>461</v>
      </c>
      <c r="B7">
        <f>'[3]0.General'!H8</f>
        <v>0</v>
      </c>
      <c r="C7" s="105">
        <f t="shared" si="0"/>
        <v>0</v>
      </c>
    </row>
    <row r="8" spans="1:3" ht="19" x14ac:dyDescent="0.3">
      <c r="A8" s="77" t="s">
        <v>538</v>
      </c>
      <c r="B8">
        <f>'[3]0.General'!H9</f>
        <v>0</v>
      </c>
      <c r="C8" s="105">
        <f t="shared" si="0"/>
        <v>0</v>
      </c>
    </row>
    <row r="9" spans="1:3" ht="19" x14ac:dyDescent="0.3">
      <c r="A9" s="77" t="s">
        <v>764</v>
      </c>
      <c r="B9">
        <f>'[3]0.General'!H10</f>
        <v>0</v>
      </c>
      <c r="C9" s="105">
        <f t="shared" si="0"/>
        <v>0</v>
      </c>
    </row>
    <row r="10" spans="1:3" ht="19" x14ac:dyDescent="0.3">
      <c r="A10" s="77" t="s">
        <v>897</v>
      </c>
      <c r="B10">
        <f>'[3]0.General'!H11</f>
        <v>0</v>
      </c>
      <c r="C10" s="105">
        <f t="shared" si="0"/>
        <v>0</v>
      </c>
    </row>
    <row r="11" spans="1:3" ht="19" x14ac:dyDescent="0.3">
      <c r="A11" s="149" t="s">
        <v>914</v>
      </c>
      <c r="B11">
        <f>'[3]0.General'!H12</f>
        <v>0</v>
      </c>
      <c r="C11" s="105">
        <f t="shared" si="0"/>
        <v>0</v>
      </c>
    </row>
    <row r="12" spans="1:3" ht="19" x14ac:dyDescent="0.3">
      <c r="A12" s="77" t="s">
        <v>553</v>
      </c>
      <c r="B12">
        <f>'[3]0.General'!H13</f>
        <v>0</v>
      </c>
      <c r="C12" s="105">
        <f t="shared" si="0"/>
        <v>0</v>
      </c>
    </row>
    <row r="13" spans="1:3" ht="19" x14ac:dyDescent="0.3">
      <c r="A13" s="149" t="s">
        <v>673</v>
      </c>
      <c r="B13">
        <f>'[3]0.General'!H14</f>
        <v>0</v>
      </c>
      <c r="C13" s="105">
        <f t="shared" si="0"/>
        <v>0</v>
      </c>
    </row>
    <row r="14" spans="1:3" ht="19" x14ac:dyDescent="0.3">
      <c r="A14" s="77" t="s">
        <v>732</v>
      </c>
      <c r="B14">
        <f>'[3]0.General'!H15</f>
        <v>0</v>
      </c>
      <c r="C14" s="105">
        <f t="shared" si="0"/>
        <v>0</v>
      </c>
    </row>
    <row r="15" spans="1:3" ht="19" x14ac:dyDescent="0.3">
      <c r="A15" s="77" t="s">
        <v>841</v>
      </c>
      <c r="B15">
        <f>'[3]0.General'!H16</f>
        <v>0</v>
      </c>
      <c r="C15" s="105">
        <f t="shared" si="0"/>
        <v>0</v>
      </c>
    </row>
    <row r="16" spans="1:3" ht="19" x14ac:dyDescent="0.3">
      <c r="A16" s="77" t="s">
        <v>843</v>
      </c>
      <c r="B16">
        <f>'[3]0.General'!H17</f>
        <v>0</v>
      </c>
      <c r="C16" s="105">
        <f t="shared" si="0"/>
        <v>0</v>
      </c>
    </row>
    <row r="17" spans="1:3" ht="19" x14ac:dyDescent="0.3">
      <c r="A17" s="77" t="s">
        <v>845</v>
      </c>
      <c r="B17">
        <f>'[3]0.General'!H18</f>
        <v>0</v>
      </c>
      <c r="C17" s="105">
        <f t="shared" si="0"/>
        <v>0</v>
      </c>
    </row>
    <row r="18" spans="1:3" ht="19" x14ac:dyDescent="0.3">
      <c r="A18" s="77" t="s">
        <v>905</v>
      </c>
      <c r="B18">
        <f>'[3]0.General'!H19</f>
        <v>0</v>
      </c>
      <c r="C18" s="105">
        <f t="shared" si="0"/>
        <v>0</v>
      </c>
    </row>
    <row r="19" spans="1:3" ht="19" x14ac:dyDescent="0.3">
      <c r="A19" s="77" t="s">
        <v>723</v>
      </c>
      <c r="B19">
        <f>'[3]0.General'!H20</f>
        <v>0</v>
      </c>
      <c r="C19" s="105">
        <f t="shared" si="0"/>
        <v>0</v>
      </c>
    </row>
    <row r="20" spans="1:3" ht="19" x14ac:dyDescent="0.3">
      <c r="A20" s="77" t="s">
        <v>690</v>
      </c>
      <c r="B20">
        <f>'[3]0.General'!H21</f>
        <v>0</v>
      </c>
      <c r="C20" s="105">
        <f t="shared" si="0"/>
        <v>0</v>
      </c>
    </row>
    <row r="21" spans="1:3" ht="19" x14ac:dyDescent="0.3">
      <c r="A21" s="77" t="s">
        <v>693</v>
      </c>
      <c r="B21">
        <f>'[3]0.General'!H22</f>
        <v>0</v>
      </c>
      <c r="C21" s="105">
        <f t="shared" si="0"/>
        <v>0</v>
      </c>
    </row>
    <row r="22" spans="1:3" ht="19" x14ac:dyDescent="0.3">
      <c r="A22" s="77" t="s">
        <v>696</v>
      </c>
      <c r="B22">
        <f>'[3]0.General'!H23</f>
        <v>0</v>
      </c>
      <c r="C22" s="105">
        <f t="shared" si="0"/>
        <v>0</v>
      </c>
    </row>
    <row r="23" spans="1:3" ht="19" x14ac:dyDescent="0.3">
      <c r="A23" s="77" t="s">
        <v>773</v>
      </c>
      <c r="B23">
        <f>'[3]0.General'!H24</f>
        <v>0</v>
      </c>
      <c r="C23" s="105">
        <f t="shared" si="0"/>
        <v>0</v>
      </c>
    </row>
    <row r="24" spans="1:3" ht="19" x14ac:dyDescent="0.3">
      <c r="A24" s="77" t="s">
        <v>773</v>
      </c>
      <c r="B24">
        <f>'[3]0.General'!H25</f>
        <v>0</v>
      </c>
      <c r="C24" s="105">
        <f t="shared" si="0"/>
        <v>0</v>
      </c>
    </row>
    <row r="25" spans="1:3" ht="19" x14ac:dyDescent="0.3">
      <c r="A25" s="77" t="s">
        <v>855</v>
      </c>
      <c r="B25">
        <f>'[3]0.General'!H26</f>
        <v>0</v>
      </c>
      <c r="C25" s="105">
        <f t="shared" si="0"/>
        <v>0</v>
      </c>
    </row>
    <row r="26" spans="1:3" ht="19" x14ac:dyDescent="0.3">
      <c r="A26" s="77" t="s">
        <v>858</v>
      </c>
      <c r="B26">
        <f>'[3]0.General'!H27</f>
        <v>0</v>
      </c>
      <c r="C26" s="105">
        <f t="shared" si="0"/>
        <v>0</v>
      </c>
    </row>
    <row r="27" spans="1:3" ht="19" x14ac:dyDescent="0.3">
      <c r="A27" s="149" t="s">
        <v>870</v>
      </c>
      <c r="B27">
        <f>'[3]0.General'!H28</f>
        <v>0</v>
      </c>
      <c r="C27" s="105">
        <f t="shared" si="0"/>
        <v>0</v>
      </c>
    </row>
    <row r="28" spans="1:3" ht="19" x14ac:dyDescent="0.3">
      <c r="A28" s="77" t="s">
        <v>894</v>
      </c>
      <c r="B28">
        <f>'[3]0.General'!H29</f>
        <v>0</v>
      </c>
      <c r="C28" s="105">
        <f t="shared" si="0"/>
        <v>0</v>
      </c>
    </row>
    <row r="29" spans="1:3" ht="19" x14ac:dyDescent="0.3">
      <c r="A29" s="77" t="s">
        <v>911</v>
      </c>
      <c r="B29">
        <f>'[3]0.General'!H30</f>
        <v>0</v>
      </c>
      <c r="C29" s="105">
        <f t="shared" si="0"/>
        <v>0</v>
      </c>
    </row>
    <row r="30" spans="1:3" ht="19" x14ac:dyDescent="0.3">
      <c r="A30" s="77" t="s">
        <v>487</v>
      </c>
      <c r="B30">
        <f>'[3]1.Update'!H10</f>
        <v>0</v>
      </c>
      <c r="C30" s="105">
        <f t="shared" si="0"/>
        <v>0</v>
      </c>
    </row>
    <row r="31" spans="1:3" ht="19" x14ac:dyDescent="0.3">
      <c r="A31" s="77" t="s">
        <v>582</v>
      </c>
      <c r="B31">
        <f>'[3]1.Update'!H11</f>
        <v>0</v>
      </c>
      <c r="C31" s="105">
        <f t="shared" si="0"/>
        <v>0</v>
      </c>
    </row>
    <row r="32" spans="1:3" ht="19" x14ac:dyDescent="0.3">
      <c r="A32" s="77" t="s">
        <v>876</v>
      </c>
      <c r="B32">
        <f>'[3]1.Update'!H12</f>
        <v>0</v>
      </c>
      <c r="C32" s="105">
        <f t="shared" si="0"/>
        <v>0</v>
      </c>
    </row>
    <row r="33" spans="1:3" ht="19" x14ac:dyDescent="0.3">
      <c r="A33" s="77" t="s">
        <v>547</v>
      </c>
      <c r="B33">
        <f>'[3]1.Update'!H13</f>
        <v>0</v>
      </c>
      <c r="C33" s="105">
        <f t="shared" si="0"/>
        <v>0</v>
      </c>
    </row>
    <row r="34" spans="1:3" ht="19" x14ac:dyDescent="0.3">
      <c r="A34" s="77" t="s">
        <v>726</v>
      </c>
      <c r="B34">
        <f>'[3]1.Update'!H14</f>
        <v>0</v>
      </c>
      <c r="C34" s="105">
        <f t="shared" si="0"/>
        <v>0</v>
      </c>
    </row>
    <row r="35" spans="1:3" ht="19" x14ac:dyDescent="0.3">
      <c r="A35" s="77" t="s">
        <v>1129</v>
      </c>
      <c r="B35">
        <f>'[3]1.Update'!H15</f>
        <v>0</v>
      </c>
      <c r="C35" s="105">
        <f t="shared" si="0"/>
        <v>0</v>
      </c>
    </row>
    <row r="36" spans="1:3" ht="19" x14ac:dyDescent="0.3">
      <c r="A36" s="77" t="s">
        <v>1150</v>
      </c>
      <c r="B36">
        <f>'[3]2.User mode'!H6</f>
        <v>0</v>
      </c>
      <c r="C36" s="105">
        <f t="shared" si="0"/>
        <v>0</v>
      </c>
    </row>
    <row r="37" spans="1:3" ht="19" x14ac:dyDescent="0.3">
      <c r="A37" s="77" t="s">
        <v>720</v>
      </c>
      <c r="B37">
        <f>'[3]2.User mode'!H7</f>
        <v>0</v>
      </c>
      <c r="C37" s="105">
        <f t="shared" si="0"/>
        <v>0</v>
      </c>
    </row>
    <row r="38" spans="1:3" ht="19" x14ac:dyDescent="0.3">
      <c r="A38" s="77" t="s">
        <v>882</v>
      </c>
      <c r="B38">
        <f>'[3]2.User mode'!H8</f>
        <v>0</v>
      </c>
      <c r="C38" s="105">
        <f t="shared" si="0"/>
        <v>0</v>
      </c>
    </row>
    <row r="39" spans="1:3" ht="19" x14ac:dyDescent="0.3">
      <c r="A39" s="79" t="s">
        <v>729</v>
      </c>
      <c r="B39">
        <f>'[3]2.User mode'!H21</f>
        <v>0</v>
      </c>
      <c r="C39" s="105">
        <f t="shared" si="0"/>
        <v>0</v>
      </c>
    </row>
    <row r="40" spans="1:3" ht="19" x14ac:dyDescent="0.3">
      <c r="A40" s="77" t="s">
        <v>873</v>
      </c>
      <c r="B40">
        <f>'[3]2.User mode'!H25</f>
        <v>0</v>
      </c>
      <c r="C40" s="105">
        <f t="shared" si="0"/>
        <v>0</v>
      </c>
    </row>
    <row r="41" spans="1:3" ht="19" x14ac:dyDescent="0.3">
      <c r="A41" s="77" t="s">
        <v>903</v>
      </c>
      <c r="B41">
        <f>'[3]2.User mode'!H26</f>
        <v>0</v>
      </c>
      <c r="C41" s="105">
        <f t="shared" si="0"/>
        <v>0</v>
      </c>
    </row>
    <row r="42" spans="1:3" ht="19" x14ac:dyDescent="0.3">
      <c r="A42" s="77" t="s">
        <v>1147</v>
      </c>
      <c r="B42">
        <f>'[3]2.User mode'!H27</f>
        <v>0</v>
      </c>
      <c r="C42" s="105">
        <f t="shared" si="0"/>
        <v>0</v>
      </c>
    </row>
    <row r="43" spans="1:3" ht="19" x14ac:dyDescent="0.3">
      <c r="A43" s="77" t="s">
        <v>1180</v>
      </c>
      <c r="B43">
        <f>'[3]2.User mode'!H28</f>
        <v>0</v>
      </c>
      <c r="C43" s="105">
        <f t="shared" si="0"/>
        <v>0</v>
      </c>
    </row>
    <row r="44" spans="1:3" ht="19" x14ac:dyDescent="0.3">
      <c r="A44" s="77" t="s">
        <v>1181</v>
      </c>
      <c r="B44">
        <f>'[3]2.User mode'!H29</f>
        <v>0</v>
      </c>
      <c r="C44" s="105">
        <f t="shared" si="0"/>
        <v>0</v>
      </c>
    </row>
    <row r="45" spans="1:3" ht="19" x14ac:dyDescent="0.3">
      <c r="A45" s="77" t="s">
        <v>596</v>
      </c>
      <c r="B45">
        <f>'[3]2.User mode'!H30</f>
        <v>0</v>
      </c>
      <c r="C45" s="105">
        <f t="shared" si="0"/>
        <v>0</v>
      </c>
    </row>
    <row r="46" spans="1:3" ht="19" x14ac:dyDescent="0.3">
      <c r="A46" s="77" t="s">
        <v>630</v>
      </c>
      <c r="B46">
        <f>'[3]2.User mode'!H31</f>
        <v>0</v>
      </c>
      <c r="C46" s="105">
        <f t="shared" si="0"/>
        <v>0</v>
      </c>
    </row>
    <row r="47" spans="1:3" ht="19" x14ac:dyDescent="0.3">
      <c r="A47" s="77" t="s">
        <v>514</v>
      </c>
      <c r="B47">
        <f>'[3]2.User mode'!H32</f>
        <v>0</v>
      </c>
      <c r="C47" s="105">
        <f t="shared" si="0"/>
        <v>0</v>
      </c>
    </row>
    <row r="48" spans="1:3" ht="19" x14ac:dyDescent="0.3">
      <c r="A48" s="77" t="s">
        <v>599</v>
      </c>
      <c r="B48">
        <f>'[3]2.User mode'!H33</f>
        <v>0</v>
      </c>
      <c r="C48" s="105">
        <f t="shared" si="0"/>
        <v>0</v>
      </c>
    </row>
    <row r="49" spans="1:3" ht="19" x14ac:dyDescent="0.3">
      <c r="A49" s="77" t="s">
        <v>625</v>
      </c>
      <c r="B49" t="str">
        <f>'[3]2.User mode'!H34</f>
        <v>Request test defined</v>
      </c>
      <c r="C49" s="105">
        <f t="shared" si="0"/>
        <v>0</v>
      </c>
    </row>
    <row r="50" spans="1:3" ht="19" x14ac:dyDescent="0.3">
      <c r="A50" s="77" t="s">
        <v>702</v>
      </c>
      <c r="B50">
        <f>'[3]2.User mode'!H35</f>
        <v>0</v>
      </c>
      <c r="C50" s="105">
        <f t="shared" si="0"/>
        <v>0</v>
      </c>
    </row>
    <row r="51" spans="1:3" ht="19" x14ac:dyDescent="0.3">
      <c r="A51" s="77" t="s">
        <v>705</v>
      </c>
      <c r="B51">
        <f>'[3]2.User mode'!H36</f>
        <v>0</v>
      </c>
      <c r="C51" s="105">
        <f t="shared" si="0"/>
        <v>0</v>
      </c>
    </row>
    <row r="52" spans="1:3" ht="19" x14ac:dyDescent="0.3">
      <c r="A52" s="77" t="s">
        <v>418</v>
      </c>
      <c r="B52">
        <f>'[3]2.User mode'!H37</f>
        <v>0</v>
      </c>
      <c r="C52" s="105">
        <f t="shared" si="0"/>
        <v>0</v>
      </c>
    </row>
    <row r="53" spans="1:3" ht="19" x14ac:dyDescent="0.3">
      <c r="A53" s="77" t="s">
        <v>735</v>
      </c>
      <c r="B53">
        <f>'[3]2.User mode'!H38</f>
        <v>0</v>
      </c>
      <c r="C53" s="105">
        <f t="shared" si="0"/>
        <v>0</v>
      </c>
    </row>
    <row r="54" spans="1:3" ht="19" x14ac:dyDescent="0.3">
      <c r="A54" s="77" t="s">
        <v>736</v>
      </c>
      <c r="B54">
        <f>'[3]2.User mode'!H39</f>
        <v>0</v>
      </c>
      <c r="C54" s="105">
        <f t="shared" si="0"/>
        <v>0</v>
      </c>
    </row>
    <row r="55" spans="1:3" ht="19" x14ac:dyDescent="0.3">
      <c r="A55" s="77" t="s">
        <v>737</v>
      </c>
      <c r="B55">
        <f>'[3]2.User mode'!H40</f>
        <v>0</v>
      </c>
      <c r="C55" s="105">
        <f t="shared" si="0"/>
        <v>0</v>
      </c>
    </row>
    <row r="56" spans="1:3" ht="19" x14ac:dyDescent="0.3">
      <c r="A56" s="77" t="s">
        <v>738</v>
      </c>
      <c r="B56">
        <f>'[3]2.User mode'!H41</f>
        <v>0</v>
      </c>
      <c r="C56" s="105">
        <f t="shared" si="0"/>
        <v>0</v>
      </c>
    </row>
    <row r="57" spans="1:3" ht="19" x14ac:dyDescent="0.3">
      <c r="A57" s="77" t="s">
        <v>850</v>
      </c>
      <c r="B57">
        <f>'[3]2.User mode'!H42</f>
        <v>0</v>
      </c>
      <c r="C57" s="105">
        <f t="shared" si="0"/>
        <v>0</v>
      </c>
    </row>
    <row r="58" spans="1:3" ht="19" x14ac:dyDescent="0.3">
      <c r="A58" s="77" t="s">
        <v>619</v>
      </c>
      <c r="B58" t="str">
        <f>'[3]2.User mode'!H43</f>
        <v>NA</v>
      </c>
      <c r="C58" s="105">
        <f t="shared" si="0"/>
        <v>0</v>
      </c>
    </row>
    <row r="59" spans="1:3" ht="19" x14ac:dyDescent="0.3">
      <c r="A59" s="77" t="s">
        <v>785</v>
      </c>
      <c r="B59">
        <f>'[3]3. Home page'!H6</f>
        <v>0</v>
      </c>
      <c r="C59" s="105">
        <f t="shared" si="0"/>
        <v>0</v>
      </c>
    </row>
    <row r="60" spans="1:3" ht="19" x14ac:dyDescent="0.3">
      <c r="A60" s="77" t="s">
        <v>425</v>
      </c>
      <c r="B60">
        <f>'[3]3. Home page'!H7</f>
        <v>0</v>
      </c>
      <c r="C60" s="105">
        <f t="shared" si="0"/>
        <v>0</v>
      </c>
    </row>
    <row r="61" spans="1:3" ht="19" x14ac:dyDescent="0.3">
      <c r="A61" s="77" t="s">
        <v>508</v>
      </c>
      <c r="B61">
        <f>'[3]3. Home page'!H9</f>
        <v>0</v>
      </c>
      <c r="C61" s="105">
        <f t="shared" si="0"/>
        <v>0</v>
      </c>
    </row>
    <row r="62" spans="1:3" ht="19" x14ac:dyDescent="0.3">
      <c r="A62" s="77" t="s">
        <v>434</v>
      </c>
      <c r="B62">
        <f>'[3]3. Home page'!H10</f>
        <v>0</v>
      </c>
      <c r="C62" s="105">
        <f t="shared" si="0"/>
        <v>0</v>
      </c>
    </row>
    <row r="63" spans="1:3" ht="19" x14ac:dyDescent="0.3">
      <c r="A63" s="77" t="s">
        <v>752</v>
      </c>
      <c r="B63">
        <f>'[3]3. Home page'!H11</f>
        <v>0</v>
      </c>
      <c r="C63" s="105">
        <f t="shared" si="0"/>
        <v>0</v>
      </c>
    </row>
    <row r="64" spans="1:3" ht="19" x14ac:dyDescent="0.3">
      <c r="A64" s="77" t="s">
        <v>788</v>
      </c>
      <c r="B64">
        <f>'[3]3. Home page'!H12</f>
        <v>0</v>
      </c>
      <c r="C64" s="105">
        <f t="shared" si="0"/>
        <v>0</v>
      </c>
    </row>
    <row r="65" spans="1:3" ht="19" x14ac:dyDescent="0.3">
      <c r="A65" s="77" t="s">
        <v>782</v>
      </c>
      <c r="B65">
        <f>'[3]3. Home page'!H13</f>
        <v>0</v>
      </c>
      <c r="C65" s="105">
        <f t="shared" si="0"/>
        <v>0</v>
      </c>
    </row>
    <row r="66" spans="1:3" ht="19" x14ac:dyDescent="0.3">
      <c r="A66" s="79" t="s">
        <v>888</v>
      </c>
      <c r="B66">
        <f>'[3]3. Home page'!H14</f>
        <v>0</v>
      </c>
      <c r="C66" s="105">
        <f t="shared" si="0"/>
        <v>0</v>
      </c>
    </row>
    <row r="67" spans="1:3" ht="19" x14ac:dyDescent="0.3">
      <c r="A67" s="79" t="s">
        <v>891</v>
      </c>
      <c r="B67">
        <f>'[3]3. Home page'!H15</f>
        <v>0</v>
      </c>
      <c r="C67" s="105">
        <f t="shared" ref="C67:C130" si="1">IF(B67="done",100%,IF(B67="in progress",50%,IF(B67="In Validation/debug",75%,0%)))</f>
        <v>0</v>
      </c>
    </row>
    <row r="68" spans="1:3" ht="19" x14ac:dyDescent="0.3">
      <c r="A68" s="77" t="s">
        <v>426</v>
      </c>
      <c r="B68">
        <f>'[3]3. Home page'!H16</f>
        <v>0</v>
      </c>
      <c r="C68" s="105">
        <f t="shared" si="1"/>
        <v>0</v>
      </c>
    </row>
    <row r="69" spans="1:3" ht="19" x14ac:dyDescent="0.3">
      <c r="A69" s="79" t="s">
        <v>435</v>
      </c>
      <c r="B69">
        <f>'[3]3. Home page'!H18</f>
        <v>0</v>
      </c>
      <c r="C69" s="105">
        <f t="shared" si="1"/>
        <v>0</v>
      </c>
    </row>
    <row r="70" spans="1:3" ht="19" x14ac:dyDescent="0.3">
      <c r="A70" s="79" t="s">
        <v>511</v>
      </c>
      <c r="B70">
        <f>'[3]3. Home page'!H19</f>
        <v>0</v>
      </c>
      <c r="C70" s="105">
        <f t="shared" si="1"/>
        <v>0</v>
      </c>
    </row>
    <row r="71" spans="1:3" ht="19" x14ac:dyDescent="0.3">
      <c r="A71" s="79" t="s">
        <v>885</v>
      </c>
      <c r="B71">
        <f>'[3]3. Home page'!H20</f>
        <v>0</v>
      </c>
      <c r="C71" s="105">
        <f t="shared" si="1"/>
        <v>0</v>
      </c>
    </row>
    <row r="72" spans="1:3" ht="19" x14ac:dyDescent="0.3">
      <c r="A72" s="79" t="s">
        <v>1137</v>
      </c>
      <c r="B72">
        <f>'[3]3. Home page'!H21</f>
        <v>0</v>
      </c>
      <c r="C72" s="105">
        <f t="shared" si="1"/>
        <v>0</v>
      </c>
    </row>
    <row r="73" spans="1:3" ht="19" x14ac:dyDescent="0.3">
      <c r="A73" s="79" t="s">
        <v>424</v>
      </c>
      <c r="B73">
        <f>'[3]3. Home page'!H22</f>
        <v>0</v>
      </c>
      <c r="C73" s="105">
        <f t="shared" si="1"/>
        <v>0</v>
      </c>
    </row>
    <row r="74" spans="1:3" ht="19" x14ac:dyDescent="0.3">
      <c r="A74" s="79" t="s">
        <v>433</v>
      </c>
      <c r="B74">
        <f>'[3]3. Home page'!H23</f>
        <v>0</v>
      </c>
      <c r="C74" s="105">
        <f t="shared" si="1"/>
        <v>0</v>
      </c>
    </row>
    <row r="75" spans="1:3" ht="19" x14ac:dyDescent="0.3">
      <c r="A75" s="79" t="s">
        <v>503</v>
      </c>
      <c r="B75">
        <f>'[3]3. Home page'!H24</f>
        <v>0</v>
      </c>
      <c r="C75" s="105">
        <f t="shared" si="1"/>
        <v>0</v>
      </c>
    </row>
    <row r="76" spans="1:3" ht="19" x14ac:dyDescent="0.3">
      <c r="A76" s="79" t="s">
        <v>749</v>
      </c>
      <c r="B76">
        <f>'[3]3. Home page'!H25</f>
        <v>0</v>
      </c>
      <c r="C76" s="105">
        <f t="shared" si="1"/>
        <v>0</v>
      </c>
    </row>
    <row r="77" spans="1:3" ht="19" x14ac:dyDescent="0.3">
      <c r="A77" s="79" t="s">
        <v>758</v>
      </c>
      <c r="B77">
        <f>'[3]3. Home page'!H26</f>
        <v>0</v>
      </c>
      <c r="C77" s="105">
        <f t="shared" si="1"/>
        <v>0</v>
      </c>
    </row>
    <row r="78" spans="1:3" ht="19" x14ac:dyDescent="0.3">
      <c r="A78" s="79" t="s">
        <v>761</v>
      </c>
      <c r="B78">
        <f>'[3]3. Home page'!H27</f>
        <v>0</v>
      </c>
      <c r="C78" s="105">
        <f t="shared" si="1"/>
        <v>0</v>
      </c>
    </row>
    <row r="79" spans="1:3" ht="19" x14ac:dyDescent="0.3">
      <c r="A79" s="79" t="s">
        <v>423</v>
      </c>
      <c r="B79">
        <f>'[3]3. Home page'!H28</f>
        <v>0</v>
      </c>
      <c r="C79" s="105">
        <f t="shared" si="1"/>
        <v>0</v>
      </c>
    </row>
    <row r="80" spans="1:3" ht="19" x14ac:dyDescent="0.3">
      <c r="A80" s="79" t="s">
        <v>431</v>
      </c>
      <c r="B80">
        <f>'[3]3. Home page'!H29</f>
        <v>0</v>
      </c>
      <c r="C80" s="105">
        <f t="shared" si="1"/>
        <v>0</v>
      </c>
    </row>
    <row r="81" spans="1:3" ht="19" x14ac:dyDescent="0.3">
      <c r="A81" s="79" t="s">
        <v>499</v>
      </c>
      <c r="B81">
        <f>'[3]3. Home page'!H30</f>
        <v>0</v>
      </c>
      <c r="C81" s="105">
        <f t="shared" si="1"/>
        <v>0</v>
      </c>
    </row>
    <row r="82" spans="1:3" ht="19" x14ac:dyDescent="0.3">
      <c r="A82" s="79" t="s">
        <v>614</v>
      </c>
      <c r="B82">
        <f>'[3]3. Home page'!H31</f>
        <v>0</v>
      </c>
      <c r="C82" s="105">
        <f t="shared" si="1"/>
        <v>0</v>
      </c>
    </row>
    <row r="83" spans="1:3" ht="19" x14ac:dyDescent="0.3">
      <c r="A83" s="79" t="s">
        <v>617</v>
      </c>
      <c r="B83">
        <f>'[3]3. Home page'!H32</f>
        <v>0</v>
      </c>
      <c r="C83" s="105">
        <f t="shared" si="1"/>
        <v>0</v>
      </c>
    </row>
    <row r="84" spans="1:3" ht="19" x14ac:dyDescent="0.3">
      <c r="A84" s="79" t="s">
        <v>746</v>
      </c>
      <c r="B84">
        <f>'[3]3. Home page'!H33</f>
        <v>0</v>
      </c>
      <c r="C84" s="105">
        <f t="shared" si="1"/>
        <v>0</v>
      </c>
    </row>
    <row r="85" spans="1:3" ht="19" x14ac:dyDescent="0.3">
      <c r="A85" s="79" t="s">
        <v>420</v>
      </c>
      <c r="B85">
        <f>'[3]4. Maintenance'!H7</f>
        <v>0</v>
      </c>
      <c r="C85" s="105">
        <f t="shared" si="1"/>
        <v>0</v>
      </c>
    </row>
    <row r="86" spans="1:3" ht="19" x14ac:dyDescent="0.3">
      <c r="A86" s="79" t="s">
        <v>432</v>
      </c>
      <c r="B86">
        <f>'[3]4. Maintenance'!H8</f>
        <v>0</v>
      </c>
      <c r="C86" s="105">
        <f t="shared" si="1"/>
        <v>0</v>
      </c>
    </row>
    <row r="87" spans="1:3" ht="19" x14ac:dyDescent="0.3">
      <c r="A87" s="79" t="s">
        <v>466</v>
      </c>
      <c r="B87">
        <f>'[3]4. Maintenance'!H9</f>
        <v>0</v>
      </c>
      <c r="C87" s="105">
        <f t="shared" si="1"/>
        <v>0</v>
      </c>
    </row>
    <row r="88" spans="1:3" ht="19" x14ac:dyDescent="0.3">
      <c r="A88" s="79" t="s">
        <v>468</v>
      </c>
      <c r="B88">
        <f>'[3]4. Maintenance'!H10</f>
        <v>0</v>
      </c>
      <c r="C88" s="105">
        <f t="shared" si="1"/>
        <v>0</v>
      </c>
    </row>
    <row r="89" spans="1:3" ht="19" x14ac:dyDescent="0.3">
      <c r="A89" s="79" t="s">
        <v>517</v>
      </c>
      <c r="B89">
        <f>'[3]4. Maintenance'!H11</f>
        <v>0</v>
      </c>
      <c r="C89" s="105">
        <f t="shared" si="1"/>
        <v>0</v>
      </c>
    </row>
    <row r="90" spans="1:3" ht="19" x14ac:dyDescent="0.3">
      <c r="A90" s="79" t="s">
        <v>520</v>
      </c>
      <c r="B90">
        <f>'[3]4. Maintenance'!H12</f>
        <v>0</v>
      </c>
      <c r="C90" s="105">
        <f t="shared" si="1"/>
        <v>0</v>
      </c>
    </row>
    <row r="91" spans="1:3" ht="19" x14ac:dyDescent="0.3">
      <c r="A91" s="148" t="s">
        <v>523</v>
      </c>
      <c r="B91">
        <f>'[3]4. Maintenance'!H13</f>
        <v>0</v>
      </c>
      <c r="C91" s="105">
        <f t="shared" si="1"/>
        <v>0</v>
      </c>
    </row>
    <row r="92" spans="1:3" ht="19" x14ac:dyDescent="0.3">
      <c r="A92" s="148" t="s">
        <v>526</v>
      </c>
      <c r="B92">
        <f>'[3]4. Maintenance'!H14</f>
        <v>0</v>
      </c>
      <c r="C92" s="105">
        <f t="shared" si="1"/>
        <v>0</v>
      </c>
    </row>
    <row r="93" spans="1:3" ht="19" x14ac:dyDescent="0.3">
      <c r="A93" s="79" t="s">
        <v>529</v>
      </c>
      <c r="B93">
        <f>'[3]4. Maintenance'!H15</f>
        <v>0</v>
      </c>
      <c r="C93" s="105">
        <f t="shared" si="1"/>
        <v>0</v>
      </c>
    </row>
    <row r="94" spans="1:3" ht="19" x14ac:dyDescent="0.3">
      <c r="A94" s="79" t="s">
        <v>532</v>
      </c>
      <c r="B94">
        <f>'[3]4. Maintenance'!H16</f>
        <v>0</v>
      </c>
      <c r="C94" s="105">
        <f t="shared" si="1"/>
        <v>0</v>
      </c>
    </row>
    <row r="95" spans="1:3" ht="19" x14ac:dyDescent="0.3">
      <c r="A95" s="79" t="s">
        <v>740</v>
      </c>
      <c r="B95">
        <f>'[3]4. Maintenance'!H17</f>
        <v>0</v>
      </c>
      <c r="C95" s="105">
        <f t="shared" si="1"/>
        <v>0</v>
      </c>
    </row>
    <row r="96" spans="1:3" ht="19" x14ac:dyDescent="0.3">
      <c r="A96" s="79" t="s">
        <v>743</v>
      </c>
      <c r="B96">
        <f>'[3]4. Maintenance'!H18</f>
        <v>0</v>
      </c>
      <c r="C96" s="105">
        <f t="shared" si="1"/>
        <v>0</v>
      </c>
    </row>
    <row r="97" spans="1:3" ht="19" x14ac:dyDescent="0.3">
      <c r="A97" s="79" t="s">
        <v>867</v>
      </c>
      <c r="B97">
        <f>'[3]4. Maintenance'!H19</f>
        <v>0</v>
      </c>
      <c r="C97" s="105">
        <f t="shared" si="1"/>
        <v>0</v>
      </c>
    </row>
    <row r="98" spans="1:3" ht="19" x14ac:dyDescent="0.3">
      <c r="A98" s="148" t="s">
        <v>480</v>
      </c>
      <c r="B98">
        <f>'[3]4. Maintenance'!H28</f>
        <v>0</v>
      </c>
      <c r="C98" s="105">
        <f t="shared" si="1"/>
        <v>0</v>
      </c>
    </row>
    <row r="99" spans="1:3" ht="19" x14ac:dyDescent="0.3">
      <c r="A99" s="148" t="s">
        <v>496</v>
      </c>
      <c r="B99">
        <f>'[3]4. Maintenance'!H29</f>
        <v>0</v>
      </c>
      <c r="C99" s="105">
        <f t="shared" si="1"/>
        <v>0</v>
      </c>
    </row>
    <row r="100" spans="1:3" ht="19" x14ac:dyDescent="0.3">
      <c r="A100" s="148" t="s">
        <v>611</v>
      </c>
      <c r="B100">
        <f>'[3]4. Maintenance'!H30</f>
        <v>0</v>
      </c>
      <c r="C100" s="105">
        <f t="shared" si="1"/>
        <v>0</v>
      </c>
    </row>
    <row r="101" spans="1:3" ht="19" x14ac:dyDescent="0.3">
      <c r="A101" s="77" t="s">
        <v>556</v>
      </c>
      <c r="B101">
        <f>'[3]5. Operator'!I7</f>
        <v>0</v>
      </c>
      <c r="C101" s="105">
        <f t="shared" si="1"/>
        <v>0</v>
      </c>
    </row>
    <row r="102" spans="1:3" ht="19" x14ac:dyDescent="0.3">
      <c r="A102" s="148" t="s">
        <v>469</v>
      </c>
      <c r="B102">
        <f>'[3]5. Operator'!I17</f>
        <v>0</v>
      </c>
      <c r="C102" s="105">
        <f t="shared" si="1"/>
        <v>0</v>
      </c>
    </row>
    <row r="103" spans="1:3" ht="19" x14ac:dyDescent="0.3">
      <c r="A103" s="79" t="s">
        <v>654</v>
      </c>
      <c r="B103">
        <f>'[3]5. Operator'!I27</f>
        <v>0</v>
      </c>
      <c r="C103" s="105">
        <f t="shared" si="1"/>
        <v>0</v>
      </c>
    </row>
    <row r="104" spans="1:3" ht="19" x14ac:dyDescent="0.3">
      <c r="A104" s="79" t="s">
        <v>656</v>
      </c>
      <c r="B104">
        <f>'[3]5. Operator'!I28</f>
        <v>0</v>
      </c>
      <c r="C104" s="105">
        <f t="shared" si="1"/>
        <v>0</v>
      </c>
    </row>
    <row r="105" spans="1:3" ht="19" x14ac:dyDescent="0.3">
      <c r="A105" s="79" t="s">
        <v>659</v>
      </c>
      <c r="B105">
        <f>'[3]5. Operator'!I29</f>
        <v>0</v>
      </c>
      <c r="C105" s="105">
        <f t="shared" si="1"/>
        <v>0</v>
      </c>
    </row>
    <row r="106" spans="1:3" ht="19" x14ac:dyDescent="0.3">
      <c r="A106" s="79" t="s">
        <v>662</v>
      </c>
      <c r="B106">
        <f>'[3]5. Operator'!I30</f>
        <v>0</v>
      </c>
      <c r="C106" s="105">
        <f t="shared" si="1"/>
        <v>0</v>
      </c>
    </row>
    <row r="107" spans="1:3" ht="19" x14ac:dyDescent="0.3">
      <c r="A107" s="102" t="s">
        <v>665</v>
      </c>
      <c r="B107">
        <f>'8. Developer'!I82</f>
        <v>0</v>
      </c>
      <c r="C107" s="105">
        <f t="shared" si="1"/>
        <v>0</v>
      </c>
    </row>
    <row r="108" spans="1:3" ht="19" x14ac:dyDescent="0.3">
      <c r="A108" s="77" t="s">
        <v>852</v>
      </c>
      <c r="B108">
        <f>'[3]5. Operator'!I35</f>
        <v>0</v>
      </c>
      <c r="C108" s="105">
        <f t="shared" si="1"/>
        <v>0</v>
      </c>
    </row>
    <row r="109" spans="1:3" ht="19" x14ac:dyDescent="0.3">
      <c r="A109" s="79" t="s">
        <v>580</v>
      </c>
      <c r="B109">
        <f>'[3]5. Operator'!I44</f>
        <v>0</v>
      </c>
      <c r="C109" s="105">
        <f t="shared" si="1"/>
        <v>0</v>
      </c>
    </row>
    <row r="110" spans="1:3" ht="19" x14ac:dyDescent="0.3">
      <c r="A110" s="79" t="s">
        <v>585</v>
      </c>
      <c r="B110">
        <f>'[3]5. Operator'!I45</f>
        <v>0</v>
      </c>
      <c r="C110" s="105">
        <f t="shared" si="1"/>
        <v>0</v>
      </c>
    </row>
    <row r="111" spans="1:3" ht="19" x14ac:dyDescent="0.3">
      <c r="A111" s="79" t="s">
        <v>588</v>
      </c>
      <c r="B111">
        <f>'[3]5. Operator'!I46</f>
        <v>0</v>
      </c>
      <c r="C111" s="105">
        <f t="shared" si="1"/>
        <v>0</v>
      </c>
    </row>
    <row r="112" spans="1:3" ht="19" x14ac:dyDescent="0.3">
      <c r="A112" s="79" t="s">
        <v>608</v>
      </c>
      <c r="B112">
        <f>'[3]5. Operator'!I47</f>
        <v>0</v>
      </c>
      <c r="C112" s="105">
        <f t="shared" si="1"/>
        <v>0</v>
      </c>
    </row>
    <row r="113" spans="1:3" ht="19" x14ac:dyDescent="0.3">
      <c r="A113" s="79" t="s">
        <v>627</v>
      </c>
      <c r="B113">
        <f>'[3]5. Operator'!I48</f>
        <v>0</v>
      </c>
      <c r="C113" s="105">
        <f t="shared" si="1"/>
        <v>0</v>
      </c>
    </row>
    <row r="114" spans="1:3" ht="19" x14ac:dyDescent="0.3">
      <c r="A114" s="79" t="s">
        <v>776</v>
      </c>
      <c r="B114">
        <f>'[3]5. Operator'!I49</f>
        <v>0</v>
      </c>
      <c r="C114" s="105">
        <f t="shared" si="1"/>
        <v>0</v>
      </c>
    </row>
    <row r="115" spans="1:3" ht="19" x14ac:dyDescent="0.3">
      <c r="A115" s="79" t="s">
        <v>861</v>
      </c>
      <c r="B115">
        <f>'[3]5. Operator'!I50</f>
        <v>0</v>
      </c>
      <c r="C115" s="105">
        <f t="shared" si="1"/>
        <v>0</v>
      </c>
    </row>
    <row r="116" spans="1:3" ht="19" x14ac:dyDescent="0.3">
      <c r="A116" s="79" t="s">
        <v>864</v>
      </c>
      <c r="B116">
        <f>'[3]5. Operator'!I51</f>
        <v>0</v>
      </c>
      <c r="C116" s="105">
        <f t="shared" si="1"/>
        <v>0</v>
      </c>
    </row>
    <row r="117" spans="1:3" ht="19" x14ac:dyDescent="0.3">
      <c r="A117" s="79" t="s">
        <v>917</v>
      </c>
      <c r="B117">
        <f>'[3]5. Operator'!I52</f>
        <v>0</v>
      </c>
      <c r="C117" s="105">
        <f t="shared" si="1"/>
        <v>0</v>
      </c>
    </row>
    <row r="118" spans="1:3" ht="19" x14ac:dyDescent="0.3">
      <c r="A118" s="79" t="s">
        <v>770</v>
      </c>
      <c r="B118">
        <f>'[3]6. Service'!I12</f>
        <v>0</v>
      </c>
      <c r="C118" s="105">
        <f t="shared" si="1"/>
        <v>0</v>
      </c>
    </row>
    <row r="119" spans="1:3" ht="19" x14ac:dyDescent="0.3">
      <c r="A119" s="79" t="s">
        <v>708</v>
      </c>
      <c r="B119">
        <f>'[3]6. Service'!I15</f>
        <v>0</v>
      </c>
      <c r="C119" s="105">
        <f t="shared" si="1"/>
        <v>0</v>
      </c>
    </row>
    <row r="120" spans="1:3" ht="19" x14ac:dyDescent="0.3">
      <c r="A120" s="79" t="s">
        <v>714</v>
      </c>
      <c r="B120">
        <f>'[3]6. Service'!I16</f>
        <v>0</v>
      </c>
      <c r="C120" s="105">
        <f t="shared" si="1"/>
        <v>0</v>
      </c>
    </row>
    <row r="121" spans="1:3" ht="19" x14ac:dyDescent="0.3">
      <c r="A121" s="79" t="s">
        <v>675</v>
      </c>
      <c r="B121">
        <f>'[3]6. Service'!I29</f>
        <v>0</v>
      </c>
      <c r="C121" s="105">
        <f t="shared" si="1"/>
        <v>0</v>
      </c>
    </row>
    <row r="122" spans="1:3" ht="19" x14ac:dyDescent="0.3">
      <c r="A122" s="79" t="s">
        <v>678</v>
      </c>
      <c r="B122">
        <f>'[3]6. Service'!I30</f>
        <v>0</v>
      </c>
      <c r="C122" s="105">
        <f t="shared" si="1"/>
        <v>0</v>
      </c>
    </row>
    <row r="123" spans="1:3" ht="19" x14ac:dyDescent="0.3">
      <c r="A123" s="79" t="s">
        <v>483</v>
      </c>
      <c r="B123">
        <f>'[3]6. Service'!I93</f>
        <v>0</v>
      </c>
      <c r="C123" s="105">
        <f t="shared" si="1"/>
        <v>0</v>
      </c>
    </row>
    <row r="124" spans="1:3" ht="19" x14ac:dyDescent="0.3">
      <c r="A124" s="148" t="s">
        <v>489</v>
      </c>
      <c r="B124">
        <f>'[3]6. Service'!I94</f>
        <v>0</v>
      </c>
      <c r="C124" s="105">
        <f t="shared" si="1"/>
        <v>0</v>
      </c>
    </row>
    <row r="125" spans="1:3" ht="19" x14ac:dyDescent="0.3">
      <c r="A125" s="79" t="s">
        <v>687</v>
      </c>
      <c r="B125">
        <f>'[3]6. Service'!I95</f>
        <v>0</v>
      </c>
      <c r="C125" s="105">
        <f t="shared" si="1"/>
        <v>0</v>
      </c>
    </row>
    <row r="126" spans="1:3" ht="19" x14ac:dyDescent="0.3">
      <c r="A126" s="79" t="s">
        <v>779</v>
      </c>
      <c r="B126">
        <f>'[3]6. Service'!I96</f>
        <v>0</v>
      </c>
      <c r="C126" s="105">
        <f t="shared" si="1"/>
        <v>0</v>
      </c>
    </row>
    <row r="127" spans="1:3" ht="19" x14ac:dyDescent="0.3">
      <c r="A127" s="79" t="s">
        <v>591</v>
      </c>
      <c r="B127">
        <f>'[3]6. Service'!I97</f>
        <v>0</v>
      </c>
      <c r="C127" s="105">
        <f t="shared" si="1"/>
        <v>0</v>
      </c>
    </row>
    <row r="128" spans="1:3" ht="19" x14ac:dyDescent="0.3">
      <c r="A128" s="77" t="s">
        <v>670</v>
      </c>
      <c r="B128">
        <f>'[3]6. Service'!I98</f>
        <v>0</v>
      </c>
      <c r="C128" s="105">
        <f t="shared" si="1"/>
        <v>0</v>
      </c>
    </row>
    <row r="129" spans="1:3" ht="19" x14ac:dyDescent="0.3">
      <c r="A129" s="79" t="s">
        <v>755</v>
      </c>
      <c r="B129">
        <f>'[3]6. Service'!I99</f>
        <v>0</v>
      </c>
      <c r="C129" s="105">
        <f t="shared" si="1"/>
        <v>0</v>
      </c>
    </row>
    <row r="130" spans="1:3" ht="19" x14ac:dyDescent="0.3">
      <c r="A130" s="79" t="s">
        <v>1156</v>
      </c>
      <c r="B130">
        <f>'[3]6. Service'!I100</f>
        <v>0</v>
      </c>
      <c r="C130" s="105">
        <f t="shared" si="1"/>
        <v>0</v>
      </c>
    </row>
    <row r="131" spans="1:3" ht="19" x14ac:dyDescent="0.3">
      <c r="A131" s="79" t="s">
        <v>492</v>
      </c>
      <c r="B131">
        <f>'[3]6. Service'!I101</f>
        <v>0</v>
      </c>
      <c r="C131" s="105">
        <f t="shared" ref="C131:C194" si="2">IF(B131="done",100%,IF(B131="in progress",50%,IF(B131="In Validation/debug",75%,0%)))</f>
        <v>0</v>
      </c>
    </row>
    <row r="132" spans="1:3" ht="19" x14ac:dyDescent="0.3">
      <c r="A132" s="148" t="s">
        <v>1158</v>
      </c>
      <c r="B132">
        <f>'[3]6. Service'!I102</f>
        <v>0</v>
      </c>
      <c r="C132" s="105">
        <f t="shared" si="2"/>
        <v>0</v>
      </c>
    </row>
    <row r="133" spans="1:3" ht="19" x14ac:dyDescent="0.3">
      <c r="A133" s="149" t="s">
        <v>473</v>
      </c>
      <c r="B133">
        <f>'[3]6. Service'!I103</f>
        <v>0</v>
      </c>
      <c r="C133" s="105">
        <f t="shared" si="2"/>
        <v>0</v>
      </c>
    </row>
    <row r="134" spans="1:3" ht="19" x14ac:dyDescent="0.3">
      <c r="A134" s="77" t="s">
        <v>558</v>
      </c>
      <c r="B134">
        <f>'[3]8. Developer'!I36</f>
        <v>0</v>
      </c>
      <c r="C134" s="105">
        <f t="shared" si="2"/>
        <v>0</v>
      </c>
    </row>
    <row r="135" spans="1:3" ht="19" x14ac:dyDescent="0.3">
      <c r="A135" s="77" t="s">
        <v>561</v>
      </c>
      <c r="B135">
        <f>'[3]8. Developer'!I37</f>
        <v>0</v>
      </c>
      <c r="C135" s="105">
        <f t="shared" si="2"/>
        <v>0</v>
      </c>
    </row>
    <row r="136" spans="1:3" ht="19" x14ac:dyDescent="0.3">
      <c r="A136" s="77" t="s">
        <v>564</v>
      </c>
      <c r="B136">
        <f>'[3]8. Developer'!I38</f>
        <v>0</v>
      </c>
      <c r="C136" s="105">
        <f t="shared" si="2"/>
        <v>0</v>
      </c>
    </row>
    <row r="137" spans="1:3" ht="19" x14ac:dyDescent="0.3">
      <c r="A137" s="77" t="s">
        <v>567</v>
      </c>
      <c r="B137">
        <f>'[3]8. Developer'!I39</f>
        <v>0</v>
      </c>
      <c r="C137" s="105">
        <f t="shared" si="2"/>
        <v>0</v>
      </c>
    </row>
    <row r="138" spans="1:3" ht="19" x14ac:dyDescent="0.3">
      <c r="A138" s="77" t="s">
        <v>570</v>
      </c>
      <c r="B138">
        <f>'[3]8. Developer'!I40</f>
        <v>0</v>
      </c>
      <c r="C138" s="105">
        <f t="shared" si="2"/>
        <v>0</v>
      </c>
    </row>
    <row r="139" spans="1:3" ht="19" x14ac:dyDescent="0.3">
      <c r="A139" s="77" t="s">
        <v>573</v>
      </c>
      <c r="B139">
        <f>'[3]8. Developer'!I41</f>
        <v>0</v>
      </c>
      <c r="C139" s="105">
        <f t="shared" si="2"/>
        <v>0</v>
      </c>
    </row>
    <row r="140" spans="1:3" ht="19" x14ac:dyDescent="0.3">
      <c r="A140" s="77" t="s">
        <v>576</v>
      </c>
      <c r="B140">
        <f>'[3]8. Developer'!I42</f>
        <v>0</v>
      </c>
      <c r="C140" s="105">
        <f t="shared" si="2"/>
        <v>0</v>
      </c>
    </row>
    <row r="141" spans="1:3" ht="19" x14ac:dyDescent="0.3">
      <c r="A141" s="77" t="s">
        <v>602</v>
      </c>
      <c r="B141">
        <f>'[3]8. Developer'!I43</f>
        <v>0</v>
      </c>
      <c r="C141" s="105">
        <f t="shared" si="2"/>
        <v>0</v>
      </c>
    </row>
    <row r="142" spans="1:3" ht="19" x14ac:dyDescent="0.3">
      <c r="A142" s="77" t="s">
        <v>605</v>
      </c>
      <c r="B142">
        <f>'[3]8. Developer'!I44</f>
        <v>0</v>
      </c>
      <c r="C142" s="105">
        <f t="shared" si="2"/>
        <v>0</v>
      </c>
    </row>
    <row r="143" spans="1:3" ht="19" x14ac:dyDescent="0.3">
      <c r="A143" s="77" t="s">
        <v>636</v>
      </c>
      <c r="B143">
        <f>'[3]8. Developer'!I67</f>
        <v>0</v>
      </c>
      <c r="C143" s="105">
        <f t="shared" si="2"/>
        <v>0</v>
      </c>
    </row>
    <row r="144" spans="1:3" ht="19" x14ac:dyDescent="0.3">
      <c r="A144" s="77" t="s">
        <v>639</v>
      </c>
      <c r="B144">
        <f>'[3]8. Developer'!I68</f>
        <v>0</v>
      </c>
      <c r="C144" s="105">
        <f t="shared" si="2"/>
        <v>0</v>
      </c>
    </row>
    <row r="145" spans="1:3" ht="19" x14ac:dyDescent="0.3">
      <c r="A145" s="77" t="s">
        <v>642</v>
      </c>
      <c r="B145">
        <f>'[3]8. Developer'!I69</f>
        <v>0</v>
      </c>
      <c r="C145" s="105">
        <f t="shared" si="2"/>
        <v>0</v>
      </c>
    </row>
    <row r="146" spans="1:3" ht="19" x14ac:dyDescent="0.3">
      <c r="A146" s="77" t="s">
        <v>648</v>
      </c>
      <c r="B146">
        <f>'[3]8. Developer'!I70</f>
        <v>0</v>
      </c>
      <c r="C146" s="105">
        <f t="shared" si="2"/>
        <v>0</v>
      </c>
    </row>
    <row r="147" spans="1:3" ht="19" x14ac:dyDescent="0.3">
      <c r="A147" s="77" t="s">
        <v>651</v>
      </c>
      <c r="B147">
        <f>'[3]8. Developer'!I71</f>
        <v>0</v>
      </c>
      <c r="C147" s="105">
        <f t="shared" si="2"/>
        <v>0</v>
      </c>
    </row>
    <row r="148" spans="1:3" ht="19" x14ac:dyDescent="0.3">
      <c r="A148" s="77" t="s">
        <v>439</v>
      </c>
      <c r="B148">
        <f>'[3]8. Developer'!I112</f>
        <v>0</v>
      </c>
      <c r="C148" s="105">
        <f t="shared" si="2"/>
        <v>0</v>
      </c>
    </row>
    <row r="149" spans="1:3" ht="19" x14ac:dyDescent="0.3">
      <c r="A149" s="77" t="s">
        <v>699</v>
      </c>
      <c r="B149">
        <f>'[3]8. Developer'!I113</f>
        <v>0</v>
      </c>
      <c r="C149" s="105">
        <f t="shared" si="2"/>
        <v>0</v>
      </c>
    </row>
    <row r="150" spans="1:3" ht="19" x14ac:dyDescent="0.3">
      <c r="A150" s="77" t="s">
        <v>767</v>
      </c>
      <c r="B150">
        <f>'[3]8. Developer'!I150</f>
        <v>0</v>
      </c>
      <c r="C150" s="105">
        <f t="shared" si="2"/>
        <v>0</v>
      </c>
    </row>
    <row r="151" spans="1:3" ht="19" x14ac:dyDescent="0.3">
      <c r="A151" s="77" t="s">
        <v>443</v>
      </c>
      <c r="B151">
        <f>'[3]9.Error test'!H3</f>
        <v>0</v>
      </c>
      <c r="C151" s="105">
        <f t="shared" si="2"/>
        <v>0</v>
      </c>
    </row>
    <row r="152" spans="1:3" ht="19" x14ac:dyDescent="0.3">
      <c r="A152" s="77" t="s">
        <v>448</v>
      </c>
      <c r="B152">
        <f>'[3]9.Error test'!H4</f>
        <v>0</v>
      </c>
      <c r="C152" s="105">
        <f t="shared" si="2"/>
        <v>0</v>
      </c>
    </row>
    <row r="153" spans="1:3" ht="19" x14ac:dyDescent="0.3">
      <c r="A153" s="77" t="s">
        <v>447</v>
      </c>
      <c r="B153">
        <f>'[3]9.Error test'!H5</f>
        <v>0</v>
      </c>
      <c r="C153" s="105">
        <f t="shared" si="2"/>
        <v>0</v>
      </c>
    </row>
    <row r="154" spans="1:3" ht="19" x14ac:dyDescent="0.3">
      <c r="A154" s="77" t="s">
        <v>463</v>
      </c>
      <c r="B154">
        <f>'[3]9.Error test'!H6</f>
        <v>0</v>
      </c>
      <c r="C154" s="105">
        <f t="shared" si="2"/>
        <v>0</v>
      </c>
    </row>
    <row r="155" spans="1:3" ht="19" x14ac:dyDescent="0.3">
      <c r="A155" s="77" t="s">
        <v>717</v>
      </c>
      <c r="B155">
        <f>'[3]9.Error test'!H7</f>
        <v>0</v>
      </c>
      <c r="C155" s="105">
        <f t="shared" si="2"/>
        <v>0</v>
      </c>
    </row>
    <row r="156" spans="1:3" ht="19" x14ac:dyDescent="0.3">
      <c r="A156" s="77" t="s">
        <v>848</v>
      </c>
      <c r="B156">
        <f>'[3]9.Error test'!H8</f>
        <v>0</v>
      </c>
      <c r="C156" s="105">
        <f t="shared" si="2"/>
        <v>0</v>
      </c>
    </row>
    <row r="157" spans="1:3" ht="19" x14ac:dyDescent="0.3">
      <c r="A157" s="77" t="s">
        <v>451</v>
      </c>
      <c r="B157">
        <f>'[3]9.Error test'!H9</f>
        <v>0</v>
      </c>
      <c r="C157" s="105">
        <f t="shared" si="2"/>
        <v>0</v>
      </c>
    </row>
    <row r="158" spans="1:3" ht="19" x14ac:dyDescent="0.3">
      <c r="A158" s="77" t="s">
        <v>454</v>
      </c>
      <c r="B158">
        <f>'[3]9.Error test'!H10</f>
        <v>0</v>
      </c>
      <c r="C158" s="105">
        <f t="shared" si="2"/>
        <v>0</v>
      </c>
    </row>
    <row r="159" spans="1:3" ht="19" x14ac:dyDescent="0.3">
      <c r="A159" s="77" t="s">
        <v>544</v>
      </c>
      <c r="B159">
        <f>'[3]9.Error test'!H11</f>
        <v>0</v>
      </c>
      <c r="C159" s="105">
        <f t="shared" si="2"/>
        <v>0</v>
      </c>
    </row>
    <row r="160" spans="1:3" ht="19" x14ac:dyDescent="0.3">
      <c r="A160" s="77" t="s">
        <v>621</v>
      </c>
      <c r="B160">
        <f>'[3]9.Error test'!H12</f>
        <v>0</v>
      </c>
      <c r="C160" s="105">
        <f t="shared" si="2"/>
        <v>0</v>
      </c>
    </row>
    <row r="161" spans="1:3" ht="19" x14ac:dyDescent="0.3">
      <c r="A161" s="77" t="s">
        <v>634</v>
      </c>
      <c r="B161">
        <f>'[3]9.Error test'!H13</f>
        <v>0</v>
      </c>
      <c r="C161" s="105">
        <f t="shared" si="2"/>
        <v>0</v>
      </c>
    </row>
    <row r="162" spans="1:3" ht="19" x14ac:dyDescent="0.3">
      <c r="A162" s="77" t="s">
        <v>645</v>
      </c>
      <c r="B162">
        <f>'[3]9.Error test'!H14</f>
        <v>0</v>
      </c>
      <c r="C162" s="105">
        <f t="shared" si="2"/>
        <v>0</v>
      </c>
    </row>
    <row r="163" spans="1:3" ht="19" x14ac:dyDescent="0.3">
      <c r="A163" s="77" t="s">
        <v>684</v>
      </c>
      <c r="B163">
        <f>'[3]9.Error test'!H15</f>
        <v>0</v>
      </c>
      <c r="C163" s="105">
        <f t="shared" si="2"/>
        <v>0</v>
      </c>
    </row>
    <row r="164" spans="1:3" ht="19" x14ac:dyDescent="0.3">
      <c r="A164" s="77" t="s">
        <v>1360</v>
      </c>
      <c r="B164">
        <f>'[3]9.Error test'!H16</f>
        <v>0</v>
      </c>
      <c r="C164" s="105">
        <f t="shared" si="2"/>
        <v>0</v>
      </c>
    </row>
    <row r="165" spans="1:3" ht="19" x14ac:dyDescent="0.3">
      <c r="A165" s="77" t="s">
        <v>879</v>
      </c>
      <c r="B165">
        <f>'[3]9.Error test'!H17</f>
        <v>0</v>
      </c>
      <c r="C165" s="105">
        <f t="shared" si="2"/>
        <v>0</v>
      </c>
    </row>
    <row r="166" spans="1:3" ht="19" x14ac:dyDescent="0.3">
      <c r="A166" s="77" t="s">
        <v>900</v>
      </c>
      <c r="B166">
        <f>'[3]9.Error test'!H18</f>
        <v>0</v>
      </c>
      <c r="C166" s="105">
        <f t="shared" si="2"/>
        <v>0</v>
      </c>
    </row>
    <row r="167" spans="1:3" ht="19" x14ac:dyDescent="0.3">
      <c r="A167" s="77" t="s">
        <v>908</v>
      </c>
      <c r="B167">
        <f>'[3]9.Error test'!H19</f>
        <v>0</v>
      </c>
      <c r="C167" s="105">
        <f t="shared" si="2"/>
        <v>0</v>
      </c>
    </row>
    <row r="168" spans="1:3" ht="19" x14ac:dyDescent="0.3">
      <c r="A168" s="77" t="s">
        <v>542</v>
      </c>
      <c r="B168">
        <f>'[3]9.Error test'!H20</f>
        <v>0</v>
      </c>
      <c r="C168" s="105">
        <f t="shared" si="2"/>
        <v>0</v>
      </c>
    </row>
    <row r="169" spans="1:3" ht="19" x14ac:dyDescent="0.3">
      <c r="A169" s="77" t="s">
        <v>642</v>
      </c>
      <c r="B169">
        <f>'[3]9.Error test'!H21</f>
        <v>0</v>
      </c>
      <c r="C169" s="105">
        <f t="shared" si="2"/>
        <v>0</v>
      </c>
    </row>
    <row r="170" spans="1:3" ht="19" x14ac:dyDescent="0.3">
      <c r="A170" s="77" t="s">
        <v>1163</v>
      </c>
      <c r="B170">
        <f>'[3]9.Error test'!H22</f>
        <v>0</v>
      </c>
      <c r="C170" s="105">
        <f t="shared" si="2"/>
        <v>0</v>
      </c>
    </row>
    <row r="171" spans="1:3" ht="19" x14ac:dyDescent="0.3">
      <c r="A171" s="77" t="s">
        <v>1164</v>
      </c>
      <c r="B171">
        <f>'[3]9.Error test'!H23</f>
        <v>0</v>
      </c>
      <c r="C171" s="105">
        <f t="shared" si="2"/>
        <v>0</v>
      </c>
    </row>
    <row r="172" spans="1:3" ht="19" x14ac:dyDescent="0.3">
      <c r="A172" s="77" t="s">
        <v>1165</v>
      </c>
      <c r="B172">
        <f>'[3]9.Error test'!H24</f>
        <v>0</v>
      </c>
      <c r="C172" s="105">
        <f t="shared" si="2"/>
        <v>0</v>
      </c>
    </row>
    <row r="173" spans="1:3" ht="19" x14ac:dyDescent="0.3">
      <c r="A173" s="77" t="s">
        <v>1172</v>
      </c>
      <c r="B173">
        <f>'[3]9.Error test'!H25</f>
        <v>0</v>
      </c>
      <c r="C173" s="105">
        <f t="shared" si="2"/>
        <v>0</v>
      </c>
    </row>
    <row r="174" spans="1:3" ht="19" x14ac:dyDescent="0.3">
      <c r="A174" s="77" t="s">
        <v>1173</v>
      </c>
      <c r="B174">
        <f>'[3]9.Error test'!H26</f>
        <v>0</v>
      </c>
      <c r="C174" s="105">
        <f t="shared" si="2"/>
        <v>0</v>
      </c>
    </row>
    <row r="175" spans="1:3" ht="19" x14ac:dyDescent="0.3">
      <c r="A175" s="77" t="s">
        <v>1174</v>
      </c>
      <c r="B175">
        <f>'[3]9.Error test'!H27</f>
        <v>0</v>
      </c>
      <c r="C175" s="105">
        <f t="shared" si="2"/>
        <v>0</v>
      </c>
    </row>
    <row r="176" spans="1:3" ht="19" x14ac:dyDescent="0.3">
      <c r="A176" s="77" t="s">
        <v>1256</v>
      </c>
      <c r="B176" t="str">
        <f>'1.Update'!H31</f>
        <v>NA</v>
      </c>
      <c r="C176" s="105">
        <f t="shared" si="2"/>
        <v>0</v>
      </c>
    </row>
    <row r="177" spans="1:3" ht="19" x14ac:dyDescent="0.3">
      <c r="A177" s="77" t="s">
        <v>1250</v>
      </c>
      <c r="B177" t="str">
        <f>'1.Update'!H31</f>
        <v>NA</v>
      </c>
      <c r="C177" s="105">
        <f t="shared" si="2"/>
        <v>0</v>
      </c>
    </row>
    <row r="178" spans="1:3" ht="19" x14ac:dyDescent="0.3">
      <c r="A178" s="77" t="s">
        <v>1255</v>
      </c>
      <c r="B178" t="str">
        <f>'1.Update'!H32</f>
        <v>OK</v>
      </c>
      <c r="C178" s="105">
        <f t="shared" si="2"/>
        <v>0</v>
      </c>
    </row>
    <row r="179" spans="1:3" ht="19" x14ac:dyDescent="0.3">
      <c r="A179" s="77" t="s">
        <v>1257</v>
      </c>
      <c r="B179" t="str">
        <f>'1.Update'!H4</f>
        <v>OK</v>
      </c>
      <c r="C179" s="105">
        <f t="shared" si="2"/>
        <v>0</v>
      </c>
    </row>
    <row r="180" spans="1:3" ht="19" x14ac:dyDescent="0.3">
      <c r="A180" s="150" t="s">
        <v>1261</v>
      </c>
      <c r="B180" t="str">
        <f>'1.Update'!H24</f>
        <v>NA</v>
      </c>
      <c r="C180" s="105">
        <f t="shared" si="2"/>
        <v>0</v>
      </c>
    </row>
    <row r="181" spans="1:3" ht="19" x14ac:dyDescent="0.3">
      <c r="A181" s="77" t="s">
        <v>1244</v>
      </c>
      <c r="B181" t="str">
        <f>'2.User mode'!H39</f>
        <v>NG</v>
      </c>
      <c r="C181" s="105">
        <f t="shared" si="2"/>
        <v>0</v>
      </c>
    </row>
    <row r="182" spans="1:3" ht="19" x14ac:dyDescent="0.3">
      <c r="A182" s="77" t="s">
        <v>1247</v>
      </c>
      <c r="B182" t="str">
        <f>'2.User mode'!H40</f>
        <v>NA</v>
      </c>
      <c r="C182" s="105">
        <f t="shared" si="2"/>
        <v>0</v>
      </c>
    </row>
    <row r="183" spans="1:3" ht="19" x14ac:dyDescent="0.3">
      <c r="A183" s="77" t="s">
        <v>1263</v>
      </c>
      <c r="B183">
        <f>'4. Maintenance'!H44</f>
        <v>0</v>
      </c>
      <c r="C183" s="105">
        <f t="shared" si="2"/>
        <v>0</v>
      </c>
    </row>
    <row r="184" spans="1:3" ht="19" x14ac:dyDescent="0.3">
      <c r="A184" s="77" t="s">
        <v>1265</v>
      </c>
      <c r="B184">
        <f>'4. Maintenance'!H23</f>
        <v>0</v>
      </c>
      <c r="C184" s="105">
        <f t="shared" si="2"/>
        <v>0</v>
      </c>
    </row>
    <row r="185" spans="1:3" ht="19" x14ac:dyDescent="0.3">
      <c r="A185" s="77" t="s">
        <v>1267</v>
      </c>
      <c r="B185">
        <f>'4. Maintenance'!H45</f>
        <v>0</v>
      </c>
      <c r="C185" s="105">
        <f t="shared" si="2"/>
        <v>0</v>
      </c>
    </row>
    <row r="186" spans="1:3" ht="19" x14ac:dyDescent="0.3">
      <c r="A186" s="77" t="s">
        <v>1269</v>
      </c>
      <c r="B186">
        <f>'4. Maintenance'!H24</f>
        <v>0</v>
      </c>
      <c r="C186" s="105">
        <f t="shared" si="2"/>
        <v>0</v>
      </c>
    </row>
    <row r="187" spans="1:3" ht="19" x14ac:dyDescent="0.3">
      <c r="A187" s="77" t="s">
        <v>1273</v>
      </c>
      <c r="B187">
        <f>'4. Maintenance'!H25</f>
        <v>0</v>
      </c>
      <c r="C187" s="105">
        <f t="shared" si="2"/>
        <v>0</v>
      </c>
    </row>
    <row r="188" spans="1:3" ht="19" x14ac:dyDescent="0.3">
      <c r="A188" s="77" t="s">
        <v>1275</v>
      </c>
      <c r="B188">
        <f>'4. Maintenance'!H26</f>
        <v>0</v>
      </c>
      <c r="C188" s="105">
        <f t="shared" si="2"/>
        <v>0</v>
      </c>
    </row>
    <row r="189" spans="1:3" ht="19" x14ac:dyDescent="0.3">
      <c r="A189" s="77" t="s">
        <v>1278</v>
      </c>
      <c r="B189">
        <f>'4. Maintenance'!H27</f>
        <v>0</v>
      </c>
      <c r="C189" s="105">
        <f t="shared" si="2"/>
        <v>0</v>
      </c>
    </row>
    <row r="190" spans="1:3" ht="19" x14ac:dyDescent="0.3">
      <c r="A190" s="77" t="s">
        <v>1279</v>
      </c>
      <c r="B190">
        <f>'4. Maintenance'!H28</f>
        <v>0</v>
      </c>
      <c r="C190" s="105">
        <f t="shared" si="2"/>
        <v>0</v>
      </c>
    </row>
    <row r="191" spans="1:3" ht="19" x14ac:dyDescent="0.3">
      <c r="A191" s="77" t="s">
        <v>1283</v>
      </c>
      <c r="B191">
        <f>'4. Maintenance'!H29</f>
        <v>0</v>
      </c>
      <c r="C191" s="105">
        <f t="shared" si="2"/>
        <v>0</v>
      </c>
    </row>
    <row r="192" spans="1:3" ht="19" x14ac:dyDescent="0.3">
      <c r="A192" s="77" t="s">
        <v>1285</v>
      </c>
      <c r="B192">
        <f>'4. Maintenance'!H30</f>
        <v>0</v>
      </c>
      <c r="C192" s="105">
        <f t="shared" si="2"/>
        <v>0</v>
      </c>
    </row>
    <row r="193" spans="1:3" ht="19" x14ac:dyDescent="0.3">
      <c r="A193" s="77" t="s">
        <v>1288</v>
      </c>
      <c r="B193">
        <f>'4. Maintenance'!H31</f>
        <v>0</v>
      </c>
      <c r="C193" s="105">
        <f t="shared" si="2"/>
        <v>0</v>
      </c>
    </row>
    <row r="194" spans="1:3" ht="19" x14ac:dyDescent="0.3">
      <c r="A194" s="77" t="s">
        <v>1291</v>
      </c>
      <c r="B194">
        <f>'4. Maintenance'!H32</f>
        <v>0</v>
      </c>
      <c r="C194" s="105">
        <f t="shared" si="2"/>
        <v>0</v>
      </c>
    </row>
    <row r="195" spans="1:3" ht="19" x14ac:dyDescent="0.3">
      <c r="A195" s="77" t="s">
        <v>1294</v>
      </c>
      <c r="B195">
        <f>'4. Maintenance'!H33</f>
        <v>0</v>
      </c>
      <c r="C195" s="105">
        <f t="shared" ref="C195:C256" si="3">IF(B195="done",100%,IF(B195="in progress",50%,IF(B195="In Validation/debug",75%,0%)))</f>
        <v>0</v>
      </c>
    </row>
    <row r="196" spans="1:3" ht="19" x14ac:dyDescent="0.3">
      <c r="A196" s="79" t="s">
        <v>1295</v>
      </c>
      <c r="B196">
        <f>'4. Maintenance'!H34</f>
        <v>0</v>
      </c>
      <c r="C196" s="105">
        <f t="shared" si="3"/>
        <v>0</v>
      </c>
    </row>
    <row r="197" spans="1:3" ht="19" x14ac:dyDescent="0.3">
      <c r="A197" s="79" t="s">
        <v>1297</v>
      </c>
      <c r="B197">
        <f>'4. Maintenance'!H35</f>
        <v>0</v>
      </c>
      <c r="C197" s="105">
        <f t="shared" si="3"/>
        <v>0</v>
      </c>
    </row>
    <row r="198" spans="1:3" ht="19" x14ac:dyDescent="0.3">
      <c r="A198" s="79" t="s">
        <v>1299</v>
      </c>
      <c r="B198">
        <f>'4. Maintenance'!H36</f>
        <v>0</v>
      </c>
      <c r="C198" s="105">
        <f t="shared" si="3"/>
        <v>0</v>
      </c>
    </row>
    <row r="199" spans="1:3" ht="19" x14ac:dyDescent="0.3">
      <c r="A199" s="79" t="s">
        <v>1301</v>
      </c>
      <c r="B199">
        <f>'4. Maintenance'!H37</f>
        <v>0</v>
      </c>
      <c r="C199" s="105">
        <f t="shared" si="3"/>
        <v>0</v>
      </c>
    </row>
    <row r="200" spans="1:3" ht="19" x14ac:dyDescent="0.3">
      <c r="A200" s="79" t="s">
        <v>1304</v>
      </c>
      <c r="B200">
        <f>'4. Maintenance'!H38</f>
        <v>0</v>
      </c>
      <c r="C200" s="105">
        <f t="shared" si="3"/>
        <v>0</v>
      </c>
    </row>
    <row r="201" spans="1:3" ht="19" x14ac:dyDescent="0.3">
      <c r="A201" s="79" t="s">
        <v>1307</v>
      </c>
      <c r="B201">
        <f>'4. Maintenance'!H39</f>
        <v>0</v>
      </c>
      <c r="C201" s="105">
        <f t="shared" si="3"/>
        <v>0</v>
      </c>
    </row>
    <row r="202" spans="1:3" ht="19" x14ac:dyDescent="0.3">
      <c r="A202" s="77" t="s">
        <v>1309</v>
      </c>
      <c r="B202" t="str">
        <f>'2.User mode'!H41</f>
        <v>NG</v>
      </c>
      <c r="C202" s="105">
        <f t="shared" si="3"/>
        <v>0</v>
      </c>
    </row>
    <row r="203" spans="1:3" ht="19" x14ac:dyDescent="0.3">
      <c r="A203" s="155" t="s">
        <v>1312</v>
      </c>
      <c r="B203" t="str">
        <f>'5. Operator'!H44</f>
        <v>OK</v>
      </c>
      <c r="C203" s="105">
        <f t="shared" si="3"/>
        <v>0</v>
      </c>
    </row>
    <row r="204" spans="1:3" ht="19" x14ac:dyDescent="0.3">
      <c r="A204" s="155" t="s">
        <v>1314</v>
      </c>
      <c r="B204" t="str">
        <f>'5. Operator'!H45</f>
        <v>OK</v>
      </c>
      <c r="C204" s="105">
        <f t="shared" si="3"/>
        <v>0</v>
      </c>
    </row>
    <row r="205" spans="1:3" ht="19" x14ac:dyDescent="0.3">
      <c r="A205" s="155" t="s">
        <v>1317</v>
      </c>
      <c r="B205" t="str">
        <f>'5. Operator'!H46</f>
        <v>OK</v>
      </c>
      <c r="C205" s="105">
        <f t="shared" si="3"/>
        <v>0</v>
      </c>
    </row>
    <row r="206" spans="1:3" ht="19" x14ac:dyDescent="0.3">
      <c r="A206" s="79" t="s">
        <v>1321</v>
      </c>
      <c r="B206" t="str">
        <f>'5. Operator'!H47</f>
        <v>NA</v>
      </c>
      <c r="C206" s="105">
        <f t="shared" si="3"/>
        <v>0</v>
      </c>
    </row>
    <row r="207" spans="1:3" ht="19" x14ac:dyDescent="0.3">
      <c r="A207" s="79" t="s">
        <v>1324</v>
      </c>
      <c r="B207">
        <f>'5. Operator'!H48</f>
        <v>0</v>
      </c>
      <c r="C207" s="105">
        <f t="shared" si="3"/>
        <v>0</v>
      </c>
    </row>
    <row r="208" spans="1:3" ht="19" x14ac:dyDescent="0.3">
      <c r="A208" s="155" t="s">
        <v>1326</v>
      </c>
      <c r="B208" t="str">
        <f>'5. Operator'!H49</f>
        <v>OK</v>
      </c>
      <c r="C208" s="105">
        <f t="shared" si="3"/>
        <v>0</v>
      </c>
    </row>
    <row r="209" spans="1:3" ht="19" x14ac:dyDescent="0.3">
      <c r="A209" s="79" t="s">
        <v>1329</v>
      </c>
      <c r="B209">
        <f>'5. Operator'!H50</f>
        <v>0</v>
      </c>
      <c r="C209" s="105">
        <f t="shared" si="3"/>
        <v>0</v>
      </c>
    </row>
    <row r="210" spans="1:3" ht="19" x14ac:dyDescent="0.3">
      <c r="A210" s="79" t="s">
        <v>1332</v>
      </c>
      <c r="B210">
        <f>'5. Operator'!H51</f>
        <v>0</v>
      </c>
      <c r="C210" s="105">
        <f t="shared" si="3"/>
        <v>0</v>
      </c>
    </row>
    <row r="211" spans="1:3" ht="19" x14ac:dyDescent="0.3">
      <c r="A211" s="79" t="s">
        <v>1335</v>
      </c>
      <c r="B211" t="str">
        <f>'5. Operator'!H86</f>
        <v>NA</v>
      </c>
      <c r="C211" s="105">
        <f t="shared" si="3"/>
        <v>0</v>
      </c>
    </row>
    <row r="212" spans="1:3" ht="19" x14ac:dyDescent="0.3">
      <c r="A212" s="79" t="s">
        <v>1338</v>
      </c>
      <c r="B212" t="str">
        <f>'5. Operator'!H87</f>
        <v>NA</v>
      </c>
      <c r="C212" s="105">
        <f t="shared" si="3"/>
        <v>0</v>
      </c>
    </row>
    <row r="213" spans="1:3" ht="19" x14ac:dyDescent="0.3">
      <c r="A213" s="79" t="s">
        <v>1341</v>
      </c>
      <c r="B213" t="str">
        <f>'5. Operator'!H88</f>
        <v>NA</v>
      </c>
      <c r="C213" s="105">
        <f t="shared" si="3"/>
        <v>0</v>
      </c>
    </row>
    <row r="214" spans="1:3" ht="19" x14ac:dyDescent="0.3">
      <c r="A214" s="79" t="s">
        <v>1350</v>
      </c>
      <c r="B214" t="str">
        <f>'5. Operator'!H89</f>
        <v>NA</v>
      </c>
      <c r="C214" s="105">
        <f t="shared" si="3"/>
        <v>0</v>
      </c>
    </row>
    <row r="215" spans="1:3" ht="19" x14ac:dyDescent="0.3">
      <c r="A215" s="79" t="s">
        <v>1347</v>
      </c>
      <c r="B215" t="str">
        <f>'5. Operator'!H90</f>
        <v>NA</v>
      </c>
      <c r="C215" s="105">
        <f t="shared" si="3"/>
        <v>0</v>
      </c>
    </row>
    <row r="216" spans="1:3" ht="19" x14ac:dyDescent="0.3">
      <c r="A216" s="79" t="s">
        <v>1351</v>
      </c>
      <c r="B216" t="str">
        <f>'5. Operator'!H91</f>
        <v>NA</v>
      </c>
      <c r="C216" s="105">
        <f t="shared" si="3"/>
        <v>0</v>
      </c>
    </row>
    <row r="217" spans="1:3" ht="19" x14ac:dyDescent="0.3">
      <c r="A217" s="155" t="s">
        <v>1355</v>
      </c>
      <c r="B217" t="str">
        <f>'5. Operator'!H92</f>
        <v>NA</v>
      </c>
      <c r="C217" s="105">
        <f t="shared" si="3"/>
        <v>0</v>
      </c>
    </row>
    <row r="218" spans="1:3" ht="19" x14ac:dyDescent="0.3">
      <c r="A218" s="77" t="s">
        <v>1361</v>
      </c>
      <c r="B218">
        <f>'8. Developer'!I49</f>
        <v>0</v>
      </c>
      <c r="C218" s="105">
        <f t="shared" si="3"/>
        <v>0</v>
      </c>
    </row>
    <row r="219" spans="1:3" ht="19" x14ac:dyDescent="0.3">
      <c r="A219" s="77" t="s">
        <v>681</v>
      </c>
      <c r="B219">
        <f>'9.Error test'!H29</f>
        <v>0</v>
      </c>
      <c r="C219" s="105">
        <f t="shared" si="3"/>
        <v>0</v>
      </c>
    </row>
    <row r="220" spans="1:3" ht="19" x14ac:dyDescent="0.3">
      <c r="A220" s="77" t="s">
        <v>1153</v>
      </c>
      <c r="B220">
        <f>'9.Error test'!H47</f>
        <v>0</v>
      </c>
      <c r="C220" s="105">
        <f t="shared" si="3"/>
        <v>0</v>
      </c>
    </row>
    <row r="221" spans="1:3" ht="19" x14ac:dyDescent="0.3">
      <c r="A221" s="77" t="s">
        <v>1364</v>
      </c>
      <c r="B221">
        <f>'2.User mode'!H70</f>
        <v>0</v>
      </c>
      <c r="C221" s="105">
        <f t="shared" si="3"/>
        <v>0</v>
      </c>
    </row>
    <row r="222" spans="1:3" ht="19" x14ac:dyDescent="0.3">
      <c r="A222" s="77" t="s">
        <v>1365</v>
      </c>
      <c r="B222" t="str">
        <f>'2.User mode'!H71</f>
        <v>NA</v>
      </c>
      <c r="C222" s="105">
        <f t="shared" si="3"/>
        <v>0</v>
      </c>
    </row>
    <row r="223" spans="1:3" ht="19" x14ac:dyDescent="0.3">
      <c r="A223" s="77" t="s">
        <v>1366</v>
      </c>
      <c r="B223">
        <f>'2.User mode'!H72</f>
        <v>0</v>
      </c>
      <c r="C223" s="105">
        <f t="shared" si="3"/>
        <v>0</v>
      </c>
    </row>
    <row r="224" spans="1:3" ht="19" x14ac:dyDescent="0.3">
      <c r="A224" s="77" t="s">
        <v>1367</v>
      </c>
      <c r="B224">
        <f>'2.User mode'!H73</f>
        <v>0</v>
      </c>
      <c r="C224" s="105">
        <f t="shared" si="3"/>
        <v>0</v>
      </c>
    </row>
    <row r="225" spans="1:3" ht="19" x14ac:dyDescent="0.3">
      <c r="A225" s="77" t="s">
        <v>1368</v>
      </c>
      <c r="B225" t="str">
        <f>'2.User mode'!H42</f>
        <v>NG</v>
      </c>
      <c r="C225" s="105">
        <f t="shared" si="3"/>
        <v>0</v>
      </c>
    </row>
    <row r="226" spans="1:3" ht="19" x14ac:dyDescent="0.3">
      <c r="A226" s="77" t="s">
        <v>1371</v>
      </c>
      <c r="B226" t="str">
        <f>'2.User mode'!H43</f>
        <v>NG</v>
      </c>
      <c r="C226" s="105">
        <f t="shared" si="3"/>
        <v>0</v>
      </c>
    </row>
    <row r="227" spans="1:3" ht="19" x14ac:dyDescent="0.3">
      <c r="A227" s="77" t="s">
        <v>1374</v>
      </c>
      <c r="B227" t="str">
        <f>'2.User mode'!H44</f>
        <v>OK</v>
      </c>
      <c r="C227" s="105">
        <f t="shared" si="3"/>
        <v>0</v>
      </c>
    </row>
    <row r="228" spans="1:3" ht="19" x14ac:dyDescent="0.3">
      <c r="A228" s="77" t="s">
        <v>1377</v>
      </c>
      <c r="B228" t="str">
        <f>'2.User mode'!H45</f>
        <v>TBD</v>
      </c>
      <c r="C228" s="105">
        <f t="shared" si="3"/>
        <v>0</v>
      </c>
    </row>
    <row r="229" spans="1:3" ht="19" x14ac:dyDescent="0.3">
      <c r="A229" s="77" t="s">
        <v>1380</v>
      </c>
      <c r="B229" t="str">
        <f>'2.User mode'!H46</f>
        <v>OK</v>
      </c>
      <c r="C229" s="105">
        <f t="shared" si="3"/>
        <v>0</v>
      </c>
    </row>
    <row r="230" spans="1:3" ht="19" x14ac:dyDescent="0.3">
      <c r="A230" s="77" t="s">
        <v>1383</v>
      </c>
      <c r="B230" t="str">
        <f>'2.User mode'!H47</f>
        <v>TBD</v>
      </c>
      <c r="C230" s="105">
        <f t="shared" si="3"/>
        <v>0</v>
      </c>
    </row>
    <row r="231" spans="1:3" ht="19" x14ac:dyDescent="0.3">
      <c r="A231" s="77" t="s">
        <v>1386</v>
      </c>
      <c r="B231" t="str">
        <f>'2.User mode'!H48</f>
        <v>NG</v>
      </c>
      <c r="C231" s="105">
        <f t="shared" si="3"/>
        <v>0</v>
      </c>
    </row>
    <row r="232" spans="1:3" ht="19" x14ac:dyDescent="0.3">
      <c r="A232" s="77" t="s">
        <v>1389</v>
      </c>
      <c r="B232" t="str">
        <f>'2.User mode'!H49</f>
        <v>NG</v>
      </c>
      <c r="C232" s="105">
        <f t="shared" si="3"/>
        <v>0</v>
      </c>
    </row>
    <row r="233" spans="1:3" ht="19" x14ac:dyDescent="0.3">
      <c r="A233" s="77" t="s">
        <v>1392</v>
      </c>
      <c r="B233" t="str">
        <f>'2.User mode'!H51</f>
        <v>NG</v>
      </c>
      <c r="C233" s="105">
        <f t="shared" si="3"/>
        <v>0</v>
      </c>
    </row>
    <row r="234" spans="1:3" ht="19" x14ac:dyDescent="0.3">
      <c r="A234" s="77" t="s">
        <v>1395</v>
      </c>
      <c r="B234" t="str">
        <f>'2.User mode'!H52</f>
        <v>OK</v>
      </c>
      <c r="C234" s="105">
        <f t="shared" si="3"/>
        <v>0</v>
      </c>
    </row>
    <row r="235" spans="1:3" ht="19" x14ac:dyDescent="0.3">
      <c r="A235" s="156" t="s">
        <v>1398</v>
      </c>
      <c r="B235" t="str">
        <f>'2.User mode'!H53</f>
        <v>NG</v>
      </c>
      <c r="C235" s="105">
        <f t="shared" si="3"/>
        <v>0</v>
      </c>
    </row>
    <row r="236" spans="1:3" ht="19" x14ac:dyDescent="0.3">
      <c r="A236" s="77" t="s">
        <v>1401</v>
      </c>
      <c r="B236">
        <f>'9.Error test'!H30</f>
        <v>0</v>
      </c>
      <c r="C236" s="105">
        <f t="shared" si="3"/>
        <v>0</v>
      </c>
    </row>
    <row r="237" spans="1:3" ht="19" x14ac:dyDescent="0.3">
      <c r="A237" s="77" t="s">
        <v>1404</v>
      </c>
      <c r="B237">
        <f>'9.Error test'!H31</f>
        <v>0</v>
      </c>
      <c r="C237" s="105">
        <f t="shared" si="3"/>
        <v>0</v>
      </c>
    </row>
    <row r="238" spans="1:3" ht="19" x14ac:dyDescent="0.3">
      <c r="A238" s="77" t="s">
        <v>1407</v>
      </c>
      <c r="B238" t="str">
        <f>'9.Error test'!H32</f>
        <v>NG</v>
      </c>
      <c r="C238" s="105">
        <f t="shared" si="3"/>
        <v>0</v>
      </c>
    </row>
    <row r="239" spans="1:3" ht="19" x14ac:dyDescent="0.3">
      <c r="A239" s="77" t="s">
        <v>1410</v>
      </c>
      <c r="B239" t="str">
        <f>'9.Error test'!H33</f>
        <v>NG</v>
      </c>
      <c r="C239" s="105">
        <f t="shared" si="3"/>
        <v>0</v>
      </c>
    </row>
    <row r="240" spans="1:3" ht="19" x14ac:dyDescent="0.3">
      <c r="A240" s="77" t="s">
        <v>1413</v>
      </c>
      <c r="B240" t="str">
        <f>'9.Error test'!H34</f>
        <v>NG</v>
      </c>
      <c r="C240" s="105">
        <f t="shared" si="3"/>
        <v>0</v>
      </c>
    </row>
    <row r="241" spans="1:3" ht="19" x14ac:dyDescent="0.3">
      <c r="A241" s="77" t="s">
        <v>1416</v>
      </c>
      <c r="B241">
        <f>'9.Error test'!H35</f>
        <v>0</v>
      </c>
      <c r="C241" s="105">
        <f t="shared" si="3"/>
        <v>0</v>
      </c>
    </row>
    <row r="242" spans="1:3" ht="19" x14ac:dyDescent="0.3">
      <c r="A242" s="77" t="s">
        <v>1419</v>
      </c>
      <c r="B242">
        <f>'9.Error test'!H36</f>
        <v>0</v>
      </c>
      <c r="C242" s="105">
        <f t="shared" si="3"/>
        <v>0</v>
      </c>
    </row>
    <row r="243" spans="1:3" ht="19" x14ac:dyDescent="0.3">
      <c r="A243" s="77" t="s">
        <v>1422</v>
      </c>
      <c r="B243">
        <f>'9.Error test'!H37</f>
        <v>0</v>
      </c>
      <c r="C243" s="105">
        <f t="shared" si="3"/>
        <v>0</v>
      </c>
    </row>
    <row r="244" spans="1:3" ht="19" x14ac:dyDescent="0.3">
      <c r="A244" s="77" t="s">
        <v>1425</v>
      </c>
      <c r="B244">
        <f>'9.Error test'!H38</f>
        <v>0</v>
      </c>
      <c r="C244" s="105">
        <f t="shared" si="3"/>
        <v>0</v>
      </c>
    </row>
    <row r="245" spans="1:3" ht="19" x14ac:dyDescent="0.3">
      <c r="A245" s="77" t="s">
        <v>1428</v>
      </c>
      <c r="B245">
        <f>'9.Error test'!H39</f>
        <v>0</v>
      </c>
      <c r="C245" s="105">
        <f t="shared" si="3"/>
        <v>0</v>
      </c>
    </row>
    <row r="246" spans="1:3" ht="19" x14ac:dyDescent="0.3">
      <c r="A246" s="77" t="s">
        <v>1431</v>
      </c>
      <c r="B246">
        <f>'9.Error test'!H40</f>
        <v>0</v>
      </c>
      <c r="C246" s="105">
        <f t="shared" si="3"/>
        <v>0</v>
      </c>
    </row>
    <row r="247" spans="1:3" ht="19" x14ac:dyDescent="0.3">
      <c r="A247" s="77" t="s">
        <v>1434</v>
      </c>
      <c r="B247" t="str">
        <f>'2.User mode'!H54</f>
        <v>NG</v>
      </c>
      <c r="C247" s="105">
        <f t="shared" si="3"/>
        <v>0</v>
      </c>
    </row>
    <row r="248" spans="1:3" ht="19" x14ac:dyDescent="0.3">
      <c r="A248" s="77" t="s">
        <v>1437</v>
      </c>
      <c r="B248">
        <f>'9.Error test'!H41</f>
        <v>0</v>
      </c>
      <c r="C248" s="105">
        <f t="shared" si="3"/>
        <v>0</v>
      </c>
    </row>
    <row r="249" spans="1:3" ht="19" x14ac:dyDescent="0.3">
      <c r="A249" s="77" t="s">
        <v>1440</v>
      </c>
      <c r="B249">
        <f>'2.User mode'!H74</f>
        <v>0</v>
      </c>
      <c r="C249" s="105">
        <f t="shared" si="3"/>
        <v>0</v>
      </c>
    </row>
    <row r="250" spans="1:3" ht="19" x14ac:dyDescent="0.3">
      <c r="A250" s="77" t="s">
        <v>1441</v>
      </c>
      <c r="B250" t="str">
        <f>'2.User mode'!H55</f>
        <v>OK</v>
      </c>
      <c r="C250" s="105">
        <f t="shared" si="3"/>
        <v>0</v>
      </c>
    </row>
    <row r="251" spans="1:3" ht="19" x14ac:dyDescent="0.3">
      <c r="A251" s="77" t="s">
        <v>1448</v>
      </c>
      <c r="B251" t="str">
        <f>'2.User mode'!H56</f>
        <v>OK</v>
      </c>
      <c r="C251" s="105">
        <f t="shared" si="3"/>
        <v>0</v>
      </c>
    </row>
    <row r="252" spans="1:3" ht="19" x14ac:dyDescent="0.3">
      <c r="A252" s="77" t="s">
        <v>1444</v>
      </c>
      <c r="B252">
        <f>'7. Manufacturer'!H14</f>
        <v>0</v>
      </c>
      <c r="C252" s="105">
        <f t="shared" si="3"/>
        <v>0</v>
      </c>
    </row>
    <row r="253" spans="1:3" ht="19" x14ac:dyDescent="0.3">
      <c r="A253" s="77" t="s">
        <v>1452</v>
      </c>
      <c r="B253">
        <f>'7. Manufacturer'!H15</f>
        <v>0</v>
      </c>
      <c r="C253" s="105">
        <f t="shared" si="3"/>
        <v>0</v>
      </c>
    </row>
    <row r="254" spans="1:3" ht="19" x14ac:dyDescent="0.3">
      <c r="A254" s="156" t="s">
        <v>1447</v>
      </c>
      <c r="B254">
        <f>'7. Manufacturer'!H16</f>
        <v>0</v>
      </c>
      <c r="C254" s="105">
        <f t="shared" si="3"/>
        <v>0</v>
      </c>
    </row>
    <row r="255" spans="1:3" ht="19" x14ac:dyDescent="0.3">
      <c r="A255" s="77" t="s">
        <v>1180</v>
      </c>
      <c r="B255">
        <f>'2.User mode'!H57</f>
        <v>0</v>
      </c>
      <c r="C255" s="105">
        <f t="shared" si="3"/>
        <v>0</v>
      </c>
    </row>
    <row r="256" spans="1:3" ht="19" x14ac:dyDescent="0.3">
      <c r="A256" s="77" t="s">
        <v>1454</v>
      </c>
      <c r="B256">
        <f>'7. Manufacturer'!H17</f>
        <v>0</v>
      </c>
      <c r="C256" s="105">
        <f t="shared" si="3"/>
        <v>0</v>
      </c>
    </row>
    <row r="257" spans="1:3" ht="19" x14ac:dyDescent="0.3">
      <c r="A257" s="77" t="s">
        <v>1457</v>
      </c>
      <c r="B257">
        <f>'2.User mode'!H75</f>
        <v>0</v>
      </c>
      <c r="C257" s="105">
        <f t="shared" ref="C257:C315" si="4">IF(B257="done",100%,IF(B257="in progress",50%,IF(B257="In Validation/debug",75%,0%)))</f>
        <v>0</v>
      </c>
    </row>
    <row r="258" spans="1:3" ht="19" x14ac:dyDescent="0.3">
      <c r="A258" s="77" t="s">
        <v>1458</v>
      </c>
      <c r="B258" t="str">
        <f>'2.User mode'!H76</f>
        <v>OK</v>
      </c>
      <c r="C258" s="105">
        <f t="shared" si="4"/>
        <v>0</v>
      </c>
    </row>
    <row r="259" spans="1:3" ht="19" x14ac:dyDescent="0.3">
      <c r="A259" s="77" t="s">
        <v>1461</v>
      </c>
      <c r="B259" t="str">
        <f>'2.User mode'!H77</f>
        <v>OK</v>
      </c>
      <c r="C259" s="105">
        <f t="shared" si="4"/>
        <v>0</v>
      </c>
    </row>
    <row r="260" spans="1:3" ht="19" x14ac:dyDescent="0.3">
      <c r="A260" s="77" t="s">
        <v>1464</v>
      </c>
      <c r="B260" t="str">
        <f>'2.User mode'!H78</f>
        <v>OK</v>
      </c>
      <c r="C260" s="105">
        <f t="shared" si="4"/>
        <v>0</v>
      </c>
    </row>
    <row r="261" spans="1:3" ht="19" x14ac:dyDescent="0.3">
      <c r="A261" s="77" t="s">
        <v>1467</v>
      </c>
      <c r="B261">
        <f>'9.Error test'!H42</f>
        <v>0</v>
      </c>
      <c r="C261" s="105">
        <f t="shared" si="4"/>
        <v>0</v>
      </c>
    </row>
    <row r="262" spans="1:3" ht="19" x14ac:dyDescent="0.3">
      <c r="A262" s="77" t="s">
        <v>1470</v>
      </c>
      <c r="B262" t="str">
        <f>'0.General'!H31</f>
        <v>NG</v>
      </c>
      <c r="C262" s="105">
        <f t="shared" si="4"/>
        <v>0</v>
      </c>
    </row>
    <row r="263" spans="1:3" ht="19" x14ac:dyDescent="0.3">
      <c r="A263" s="77" t="s">
        <v>1474</v>
      </c>
      <c r="B263" t="str">
        <f>'0.General'!H35</f>
        <v>OK</v>
      </c>
      <c r="C263" s="105">
        <f t="shared" si="4"/>
        <v>0</v>
      </c>
    </row>
    <row r="264" spans="1:3" ht="19" x14ac:dyDescent="0.3">
      <c r="A264" s="156" t="s">
        <v>1477</v>
      </c>
      <c r="B264">
        <f>'8. Developer'!I83</f>
        <v>0</v>
      </c>
      <c r="C264" s="105">
        <f t="shared" si="4"/>
        <v>0</v>
      </c>
    </row>
    <row r="265" spans="1:3" ht="19" x14ac:dyDescent="0.3">
      <c r="A265" s="77" t="s">
        <v>1481</v>
      </c>
      <c r="B265">
        <f>'8. Developer'!I84</f>
        <v>0</v>
      </c>
      <c r="C265" s="105">
        <f t="shared" si="4"/>
        <v>0</v>
      </c>
    </row>
    <row r="266" spans="1:3" ht="19" x14ac:dyDescent="0.3">
      <c r="A266" s="77" t="s">
        <v>1493</v>
      </c>
      <c r="B266" t="str">
        <f>'0.General'!H36</f>
        <v>NG</v>
      </c>
      <c r="C266" s="105">
        <f t="shared" si="4"/>
        <v>0</v>
      </c>
    </row>
    <row r="267" spans="1:3" ht="19" x14ac:dyDescent="0.3">
      <c r="A267" s="77" t="s">
        <v>1486</v>
      </c>
      <c r="B267" t="str">
        <f>'0.General'!H37</f>
        <v>NG</v>
      </c>
      <c r="C267" s="105">
        <f t="shared" si="4"/>
        <v>0</v>
      </c>
    </row>
    <row r="268" spans="1:3" ht="19" x14ac:dyDescent="0.3">
      <c r="A268" s="77" t="s">
        <v>1488</v>
      </c>
      <c r="B268" t="str">
        <f>'0.General'!H38</f>
        <v>OK</v>
      </c>
      <c r="C268" s="105">
        <f t="shared" si="4"/>
        <v>0</v>
      </c>
    </row>
    <row r="269" spans="1:3" ht="19" x14ac:dyDescent="0.3">
      <c r="A269" s="77" t="s">
        <v>1494</v>
      </c>
      <c r="B269" t="str">
        <f>'5. Operator'!H93</f>
        <v>NA</v>
      </c>
      <c r="C269" s="105">
        <f t="shared" si="4"/>
        <v>0</v>
      </c>
    </row>
    <row r="270" spans="1:3" ht="19" x14ac:dyDescent="0.3">
      <c r="A270" s="77" t="s">
        <v>1498</v>
      </c>
      <c r="B270" t="str">
        <f>'5. Operator'!H94</f>
        <v>NA</v>
      </c>
      <c r="C270" s="105">
        <f t="shared" si="4"/>
        <v>0</v>
      </c>
    </row>
    <row r="271" spans="1:3" ht="19" x14ac:dyDescent="0.3">
      <c r="A271" s="77" t="s">
        <v>1500</v>
      </c>
      <c r="B271">
        <f>'2.User mode'!H58</f>
        <v>0</v>
      </c>
      <c r="C271" s="105">
        <f t="shared" si="4"/>
        <v>0</v>
      </c>
    </row>
    <row r="272" spans="1:3" ht="19" x14ac:dyDescent="0.3">
      <c r="A272" s="77" t="s">
        <v>1501</v>
      </c>
      <c r="B272">
        <f>'2.User mode'!H59</f>
        <v>0</v>
      </c>
      <c r="C272" s="105">
        <f t="shared" si="4"/>
        <v>0</v>
      </c>
    </row>
    <row r="273" spans="1:3" ht="19" x14ac:dyDescent="0.3">
      <c r="A273" s="77" t="s">
        <v>1502</v>
      </c>
      <c r="B273">
        <f>'2.User mode'!H60</f>
        <v>0</v>
      </c>
      <c r="C273" s="105">
        <f t="shared" si="4"/>
        <v>0</v>
      </c>
    </row>
    <row r="274" spans="1:3" ht="19" x14ac:dyDescent="0.3">
      <c r="A274" s="77" t="s">
        <v>1503</v>
      </c>
      <c r="B274">
        <f>'2.User mode'!H61</f>
        <v>0</v>
      </c>
      <c r="C274" s="105">
        <f t="shared" si="4"/>
        <v>0</v>
      </c>
    </row>
    <row r="275" spans="1:3" ht="19" x14ac:dyDescent="0.3">
      <c r="A275" s="77" t="s">
        <v>1505</v>
      </c>
      <c r="B275" t="str">
        <f>'2.User mode'!H62</f>
        <v>NA</v>
      </c>
      <c r="C275" s="105">
        <f t="shared" si="4"/>
        <v>0</v>
      </c>
    </row>
    <row r="276" spans="1:3" ht="19" x14ac:dyDescent="0.3">
      <c r="A276" s="77" t="s">
        <v>1508</v>
      </c>
      <c r="B276" t="str">
        <f>'2.User mode'!H63</f>
        <v>NA</v>
      </c>
      <c r="C276" s="105">
        <f t="shared" si="4"/>
        <v>0</v>
      </c>
    </row>
    <row r="277" spans="1:3" ht="19" x14ac:dyDescent="0.3">
      <c r="A277" s="77" t="s">
        <v>1511</v>
      </c>
      <c r="B277" t="str">
        <f>'2.User mode'!H64</f>
        <v>NA</v>
      </c>
      <c r="C277" s="105">
        <f t="shared" si="4"/>
        <v>0</v>
      </c>
    </row>
    <row r="278" spans="1:3" ht="19" x14ac:dyDescent="0.3">
      <c r="A278" s="77" t="s">
        <v>1514</v>
      </c>
      <c r="B278" t="str">
        <f>'2.User mode'!H65</f>
        <v>NA</v>
      </c>
      <c r="C278" s="105">
        <f t="shared" si="4"/>
        <v>0</v>
      </c>
    </row>
    <row r="279" spans="1:3" ht="19" x14ac:dyDescent="0.3">
      <c r="A279" s="77" t="s">
        <v>1517</v>
      </c>
      <c r="B279" t="str">
        <f>'2.User mode'!H66</f>
        <v>OK</v>
      </c>
      <c r="C279" s="105">
        <f t="shared" si="4"/>
        <v>0</v>
      </c>
    </row>
    <row r="280" spans="1:3" ht="19" x14ac:dyDescent="0.3">
      <c r="A280" s="77" t="s">
        <v>1520</v>
      </c>
      <c r="B280" t="str">
        <f>'2.User mode'!H67</f>
        <v>NA</v>
      </c>
      <c r="C280" s="105">
        <f t="shared" si="4"/>
        <v>0</v>
      </c>
    </row>
    <row r="281" spans="1:3" ht="19" x14ac:dyDescent="0.3">
      <c r="A281" s="156" t="s">
        <v>1523</v>
      </c>
      <c r="B281">
        <f>'2.User mode'!H68</f>
        <v>0</v>
      </c>
      <c r="C281" s="105">
        <f t="shared" si="4"/>
        <v>0</v>
      </c>
    </row>
    <row r="282" spans="1:3" ht="19" x14ac:dyDescent="0.3">
      <c r="A282" s="77" t="s">
        <v>1524</v>
      </c>
      <c r="B282">
        <f>'2.User mode'!H69</f>
        <v>0</v>
      </c>
      <c r="C282" s="105">
        <f t="shared" si="4"/>
        <v>0</v>
      </c>
    </row>
    <row r="283" spans="1:3" ht="19" x14ac:dyDescent="0.3">
      <c r="A283" s="156" t="s">
        <v>1525</v>
      </c>
      <c r="B283">
        <f>'2.User mode'!H70</f>
        <v>0</v>
      </c>
      <c r="C283" s="105">
        <f t="shared" si="4"/>
        <v>0</v>
      </c>
    </row>
    <row r="284" spans="1:3" ht="19" x14ac:dyDescent="0.3">
      <c r="A284" s="77" t="s">
        <v>1526</v>
      </c>
      <c r="B284" t="str">
        <f>'2.User mode'!H71</f>
        <v>NA</v>
      </c>
      <c r="C284" s="105">
        <f t="shared" si="4"/>
        <v>0</v>
      </c>
    </row>
    <row r="285" spans="1:3" ht="19" x14ac:dyDescent="0.3">
      <c r="A285" s="77" t="s">
        <v>726</v>
      </c>
      <c r="B285" t="str">
        <f>'1.Update'!H29</f>
        <v>OK</v>
      </c>
      <c r="C285" s="105">
        <f t="shared" si="4"/>
        <v>0</v>
      </c>
    </row>
    <row r="286" spans="1:3" ht="19" x14ac:dyDescent="0.3">
      <c r="A286" s="77" t="s">
        <v>1129</v>
      </c>
      <c r="B286" t="str">
        <f>'1.Update'!H30</f>
        <v>OK</v>
      </c>
      <c r="C286" s="105">
        <f t="shared" si="4"/>
        <v>0</v>
      </c>
    </row>
    <row r="287" spans="1:3" ht="19" x14ac:dyDescent="0.3">
      <c r="A287" s="77" t="s">
        <v>1534</v>
      </c>
      <c r="B287">
        <f>'9.Error test'!H44</f>
        <v>0</v>
      </c>
      <c r="C287" s="105">
        <f t="shared" si="4"/>
        <v>0</v>
      </c>
    </row>
    <row r="288" spans="1:3" ht="19" x14ac:dyDescent="0.3">
      <c r="A288" s="77" t="s">
        <v>1607</v>
      </c>
      <c r="B288" t="str">
        <f>'5. Operator'!H104</f>
        <v>OK</v>
      </c>
      <c r="C288" s="105">
        <f t="shared" si="4"/>
        <v>0</v>
      </c>
    </row>
    <row r="289" spans="1:3" ht="19" x14ac:dyDescent="0.3">
      <c r="A289" s="77" t="s">
        <v>1614</v>
      </c>
      <c r="B289" t="str">
        <f>'5. Operator'!H78</f>
        <v>NA</v>
      </c>
      <c r="C289" s="105">
        <f t="shared" si="4"/>
        <v>0</v>
      </c>
    </row>
    <row r="290" spans="1:3" ht="19" x14ac:dyDescent="0.3">
      <c r="A290" s="77" t="s">
        <v>1617</v>
      </c>
      <c r="B290">
        <f>'9.Error test'!H45</f>
        <v>0</v>
      </c>
      <c r="C290" s="105">
        <f t="shared" si="4"/>
        <v>0</v>
      </c>
    </row>
    <row r="291" spans="1:3" ht="19" x14ac:dyDescent="0.3">
      <c r="A291" s="77" t="s">
        <v>1620</v>
      </c>
      <c r="B291" t="str">
        <f>'0.General'!H32</f>
        <v>NG</v>
      </c>
      <c r="C291" s="105">
        <f t="shared" si="4"/>
        <v>0</v>
      </c>
    </row>
    <row r="292" spans="1:3" ht="19" x14ac:dyDescent="0.3">
      <c r="A292" s="77" t="s">
        <v>1627</v>
      </c>
      <c r="B292" t="str">
        <f>'0.General'!H32</f>
        <v>NG</v>
      </c>
      <c r="C292" s="105">
        <f t="shared" si="4"/>
        <v>0</v>
      </c>
    </row>
    <row r="293" spans="1:3" ht="19" x14ac:dyDescent="0.3">
      <c r="A293" s="77" t="s">
        <v>1633</v>
      </c>
      <c r="B293">
        <f>'0.General'!A3931</f>
        <v>0</v>
      </c>
      <c r="C293" s="105">
        <f t="shared" si="4"/>
        <v>0</v>
      </c>
    </row>
    <row r="294" spans="1:3" ht="19" x14ac:dyDescent="0.3">
      <c r="A294" s="77" t="s">
        <v>1636</v>
      </c>
      <c r="B294" t="str">
        <f>'0.General'!H40</f>
        <v>OK</v>
      </c>
      <c r="C294" s="105">
        <f t="shared" si="4"/>
        <v>0</v>
      </c>
    </row>
    <row r="295" spans="1:3" ht="19" x14ac:dyDescent="0.3">
      <c r="A295" s="77" t="s">
        <v>1639</v>
      </c>
      <c r="B295" t="str">
        <f>'0.General'!H41</f>
        <v>NG</v>
      </c>
      <c r="C295" s="105">
        <f t="shared" si="4"/>
        <v>0</v>
      </c>
    </row>
    <row r="296" spans="1:3" ht="19" x14ac:dyDescent="0.3">
      <c r="A296" s="77" t="s">
        <v>1642</v>
      </c>
      <c r="B296" t="str">
        <f>'0.General'!H42</f>
        <v>OK</v>
      </c>
      <c r="C296" s="105">
        <f t="shared" si="4"/>
        <v>0</v>
      </c>
    </row>
    <row r="297" spans="1:3" ht="19" x14ac:dyDescent="0.3">
      <c r="A297" s="77" t="s">
        <v>1645</v>
      </c>
      <c r="B297" t="str">
        <f>'0.General'!H43</f>
        <v>OK</v>
      </c>
      <c r="C297" s="105">
        <f t="shared" si="4"/>
        <v>0</v>
      </c>
    </row>
    <row r="298" spans="1:3" ht="19" x14ac:dyDescent="0.3">
      <c r="A298" s="77" t="s">
        <v>1648</v>
      </c>
      <c r="B298" t="str">
        <f>'0.General'!H44</f>
        <v>OK</v>
      </c>
      <c r="C298" s="105">
        <f t="shared" si="4"/>
        <v>0</v>
      </c>
    </row>
    <row r="299" spans="1:3" ht="19" x14ac:dyDescent="0.3">
      <c r="A299" s="77" t="s">
        <v>1654</v>
      </c>
      <c r="B299" t="str">
        <f>'0.General'!H45</f>
        <v>NG</v>
      </c>
      <c r="C299" s="105">
        <f t="shared" si="4"/>
        <v>0</v>
      </c>
    </row>
    <row r="300" spans="1:3" ht="19" x14ac:dyDescent="0.3">
      <c r="A300" s="156" t="s">
        <v>1657</v>
      </c>
      <c r="B300">
        <f>'4. Maintenance'!H40</f>
        <v>0</v>
      </c>
      <c r="C300" s="105">
        <f t="shared" si="4"/>
        <v>0</v>
      </c>
    </row>
    <row r="301" spans="1:3" ht="19" x14ac:dyDescent="0.3">
      <c r="A301" s="77" t="s">
        <v>1661</v>
      </c>
      <c r="B301">
        <f>'9.Error test'!H48</f>
        <v>0</v>
      </c>
      <c r="C301" s="105">
        <f t="shared" si="4"/>
        <v>0</v>
      </c>
    </row>
    <row r="302" spans="1:3" ht="19" x14ac:dyDescent="0.3">
      <c r="A302" s="156" t="s">
        <v>1666</v>
      </c>
      <c r="B302">
        <f>'9.Error test'!H49</f>
        <v>0</v>
      </c>
      <c r="C302" s="105">
        <f t="shared" si="4"/>
        <v>0</v>
      </c>
    </row>
    <row r="303" spans="1:3" ht="19" x14ac:dyDescent="0.3">
      <c r="A303" s="77" t="s">
        <v>1670</v>
      </c>
      <c r="B303">
        <f>'9.Error test'!H50</f>
        <v>0</v>
      </c>
      <c r="C303" s="105">
        <f t="shared" si="4"/>
        <v>0</v>
      </c>
    </row>
    <row r="304" spans="1:3" ht="19" x14ac:dyDescent="0.3">
      <c r="A304" s="77" t="s">
        <v>1672</v>
      </c>
      <c r="B304" t="str">
        <f>'6. Service'!H111</f>
        <v>NG</v>
      </c>
      <c r="C304" s="105">
        <f t="shared" si="4"/>
        <v>0</v>
      </c>
    </row>
    <row r="305" spans="1:3" ht="19" x14ac:dyDescent="0.3">
      <c r="A305" s="77" t="s">
        <v>1677</v>
      </c>
      <c r="B305" t="str">
        <f>'0.General'!H46</f>
        <v>OK</v>
      </c>
      <c r="C305" s="105">
        <f t="shared" si="4"/>
        <v>0</v>
      </c>
    </row>
    <row r="306" spans="1:3" ht="19" x14ac:dyDescent="0.3">
      <c r="A306" s="77" t="s">
        <v>1680</v>
      </c>
      <c r="B306">
        <f>'9.Error test'!H51</f>
        <v>0</v>
      </c>
      <c r="C306" s="105">
        <f t="shared" si="4"/>
        <v>0</v>
      </c>
    </row>
    <row r="307" spans="1:3" ht="19" x14ac:dyDescent="0.3">
      <c r="A307" s="77" t="s">
        <v>1683</v>
      </c>
      <c r="B307">
        <f>'9.Error test'!H52</f>
        <v>0</v>
      </c>
      <c r="C307" s="105">
        <f t="shared" si="4"/>
        <v>0</v>
      </c>
    </row>
    <row r="308" spans="1:3" ht="19" x14ac:dyDescent="0.3">
      <c r="A308" s="77" t="s">
        <v>1687</v>
      </c>
      <c r="B308" t="str">
        <f>'4. Maintenance'!H55</f>
        <v>NA</v>
      </c>
      <c r="C308" s="105">
        <f t="shared" si="4"/>
        <v>0</v>
      </c>
    </row>
    <row r="309" spans="1:3" ht="19" x14ac:dyDescent="0.3">
      <c r="A309" s="77" t="s">
        <v>1309</v>
      </c>
      <c r="B309" t="str">
        <f>'0.General'!H47</f>
        <v>NG</v>
      </c>
      <c r="C309" s="105">
        <f t="shared" si="4"/>
        <v>0</v>
      </c>
    </row>
    <row r="310" spans="1:3" ht="19" x14ac:dyDescent="0.3">
      <c r="A310" s="77" t="s">
        <v>1693</v>
      </c>
      <c r="B310">
        <f>'0.General'!H48</f>
        <v>0</v>
      </c>
      <c r="C310" s="105">
        <f t="shared" si="4"/>
        <v>0</v>
      </c>
    </row>
    <row r="311" spans="1:3" ht="19" x14ac:dyDescent="0.3">
      <c r="A311" s="77" t="s">
        <v>1697</v>
      </c>
      <c r="B311">
        <f>'0.General'!H49</f>
        <v>0</v>
      </c>
      <c r="C311" s="105">
        <f t="shared" si="4"/>
        <v>0</v>
      </c>
    </row>
    <row r="312" spans="1:3" ht="19" x14ac:dyDescent="0.3">
      <c r="A312" s="77" t="s">
        <v>1702</v>
      </c>
      <c r="B312">
        <f>'0.General'!H50</f>
        <v>0</v>
      </c>
      <c r="C312" s="105">
        <f t="shared" si="4"/>
        <v>0</v>
      </c>
    </row>
    <row r="313" spans="1:3" ht="19" x14ac:dyDescent="0.3">
      <c r="A313" s="77" t="s">
        <v>1705</v>
      </c>
      <c r="B313">
        <f>'0.General'!H51</f>
        <v>0</v>
      </c>
      <c r="C313" s="105">
        <f t="shared" si="4"/>
        <v>0</v>
      </c>
    </row>
    <row r="314" spans="1:3" ht="19" x14ac:dyDescent="0.3">
      <c r="A314" s="77" t="s">
        <v>1709</v>
      </c>
      <c r="B314">
        <f>'0.General'!H52</f>
        <v>0</v>
      </c>
      <c r="C314" s="105">
        <f t="shared" si="4"/>
        <v>0</v>
      </c>
    </row>
    <row r="315" spans="1:3" ht="19" x14ac:dyDescent="0.3">
      <c r="A315" s="77" t="s">
        <v>1712</v>
      </c>
      <c r="B315" t="str">
        <f>'0.General'!H53</f>
        <v>OK</v>
      </c>
      <c r="C315" s="105">
        <f t="shared" si="4"/>
        <v>0</v>
      </c>
    </row>
  </sheetData>
  <autoFilter ref="A1:C315" xr:uid="{B950D5EA-B7A4-4D44-8717-09131F13EBFD}"/>
  <phoneticPr fontId="1" type="noConversion"/>
  <conditionalFormatting sqref="C2:C315">
    <cfRule type="colorScale" priority="12">
      <colorScale>
        <cfvo type="min"/>
        <cfvo type="percentile" val="50"/>
        <cfvo type="max"/>
        <color rgb="FFF8696B"/>
        <color rgb="FFFCFCFF"/>
        <color rgb="FF63BE7B"/>
      </colorScale>
    </cfRule>
  </conditionalFormatting>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1F3060-B721-4763-B088-87C596C7BBF0}">
  <dimension ref="A1:O104"/>
  <sheetViews>
    <sheetView zoomScale="55" zoomScaleNormal="55" workbookViewId="0">
      <pane xSplit="1" ySplit="2" topLeftCell="D3" activePane="bottomRight" state="frozen"/>
      <selection pane="topRight" activeCell="B1" sqref="B1"/>
      <selection pane="bottomLeft" activeCell="A3" sqref="A3"/>
      <selection pane="bottomRight" activeCell="F52" sqref="F52"/>
    </sheetView>
  </sheetViews>
  <sheetFormatPr defaultColWidth="8.25" defaultRowHeight="19" x14ac:dyDescent="0.3"/>
  <cols>
    <col min="1" max="1" width="6.25" style="11" customWidth="1"/>
    <col min="2" max="2" width="32.08203125" style="10" customWidth="1"/>
    <col min="3" max="3" width="22.58203125" style="10" customWidth="1"/>
    <col min="4" max="4" width="17.08203125" style="10" customWidth="1"/>
    <col min="5" max="5" width="77.83203125" style="10" customWidth="1"/>
    <col min="6" max="6" width="46.83203125" style="10" customWidth="1"/>
    <col min="7" max="7" width="79.08203125" style="10" customWidth="1"/>
    <col min="8" max="8" width="17.5" style="11" customWidth="1"/>
    <col min="9" max="9" width="20.83203125" style="11" customWidth="1"/>
    <col min="10" max="10" width="8.25" style="10"/>
    <col min="11" max="11" width="25.25" style="10" customWidth="1"/>
    <col min="12" max="12" width="21.33203125" style="10" customWidth="1"/>
    <col min="13" max="13" width="12.58203125" style="10" customWidth="1"/>
    <col min="14" max="16384" width="8.25" style="10"/>
  </cols>
  <sheetData>
    <row r="1" spans="1:15" ht="34" x14ac:dyDescent="0.3">
      <c r="A1" s="233" t="s">
        <v>734</v>
      </c>
      <c r="B1" s="233"/>
      <c r="C1" s="233"/>
      <c r="D1" s="233"/>
      <c r="E1" s="233"/>
      <c r="F1" s="233"/>
      <c r="G1" s="233"/>
      <c r="H1" s="233"/>
      <c r="I1" s="233"/>
    </row>
    <row r="2" spans="1:15" s="11" customFormat="1" ht="40.5" thickBot="1" x14ac:dyDescent="0.35">
      <c r="A2" s="1" t="s">
        <v>49</v>
      </c>
      <c r="B2" s="1" t="s">
        <v>50</v>
      </c>
      <c r="C2" s="1" t="s">
        <v>51</v>
      </c>
      <c r="D2" s="1" t="s">
        <v>416</v>
      </c>
      <c r="E2" s="1" t="s">
        <v>52</v>
      </c>
      <c r="F2" s="1" t="s">
        <v>53</v>
      </c>
      <c r="G2" s="1" t="s">
        <v>54</v>
      </c>
      <c r="H2" s="1" t="s">
        <v>55</v>
      </c>
      <c r="I2" s="1" t="s">
        <v>56</v>
      </c>
    </row>
    <row r="3" spans="1:15" s="11" customFormat="1" ht="38.5" thickBot="1" x14ac:dyDescent="0.5">
      <c r="A3" s="12">
        <v>1</v>
      </c>
      <c r="B3" s="13" t="s">
        <v>1152</v>
      </c>
      <c r="C3" s="13"/>
      <c r="D3" s="77" t="s">
        <v>1153</v>
      </c>
      <c r="E3" s="13" t="s">
        <v>1154</v>
      </c>
      <c r="F3" s="67"/>
      <c r="G3" s="13"/>
      <c r="H3" s="12" t="s">
        <v>36</v>
      </c>
      <c r="I3" s="58"/>
      <c r="K3" s="176" t="s">
        <v>1220</v>
      </c>
      <c r="L3" s="177">
        <f>COUNTA(D3:D53)</f>
        <v>50</v>
      </c>
      <c r="M3" s="10"/>
      <c r="N3" s="10"/>
      <c r="O3" s="10"/>
    </row>
    <row r="4" spans="1:15" s="11" customFormat="1" ht="135" customHeight="1" thickBot="1" x14ac:dyDescent="0.5">
      <c r="A4" s="12">
        <v>2</v>
      </c>
      <c r="B4" s="13" t="s">
        <v>682</v>
      </c>
      <c r="C4" s="13"/>
      <c r="D4" s="77" t="s">
        <v>681</v>
      </c>
      <c r="E4" s="13" t="s">
        <v>680</v>
      </c>
      <c r="F4" s="67"/>
      <c r="G4" s="13" t="s">
        <v>2320</v>
      </c>
      <c r="H4" s="12" t="s">
        <v>3</v>
      </c>
      <c r="I4" s="58"/>
      <c r="K4" s="176" t="s">
        <v>1221</v>
      </c>
      <c r="L4" s="177">
        <f>COUNTIF(H3:H101,"ok")</f>
        <v>25</v>
      </c>
      <c r="M4" s="10"/>
      <c r="N4" s="10"/>
      <c r="O4" s="10"/>
    </row>
    <row r="5" spans="1:15" s="11" customFormat="1" ht="38.5" thickBot="1" x14ac:dyDescent="0.5">
      <c r="A5" s="12">
        <v>3</v>
      </c>
      <c r="B5" s="13" t="s">
        <v>536</v>
      </c>
      <c r="C5" s="13"/>
      <c r="D5" s="77" t="s">
        <v>535</v>
      </c>
      <c r="E5" s="13" t="s">
        <v>534</v>
      </c>
      <c r="F5" s="13"/>
      <c r="G5" s="13"/>
      <c r="H5" s="12" t="s">
        <v>36</v>
      </c>
      <c r="I5" s="58"/>
      <c r="K5" s="176" t="s">
        <v>1211</v>
      </c>
      <c r="L5" s="177">
        <f>COUNTIF(H3:H101,"NG")+COUNTIF(H3:H101,"TBD")</f>
        <v>13</v>
      </c>
      <c r="M5" s="10"/>
      <c r="N5" s="10"/>
      <c r="O5" s="10"/>
    </row>
    <row r="6" spans="1:15" s="11" customFormat="1" ht="57.5" thickBot="1" x14ac:dyDescent="0.5">
      <c r="A6" s="12">
        <v>4</v>
      </c>
      <c r="B6" s="13" t="s">
        <v>668</v>
      </c>
      <c r="C6" s="13"/>
      <c r="D6" s="77" t="s">
        <v>667</v>
      </c>
      <c r="E6" s="13" t="s">
        <v>666</v>
      </c>
      <c r="F6" s="67"/>
      <c r="G6" s="13"/>
      <c r="H6" s="271" t="s">
        <v>2321</v>
      </c>
      <c r="I6" s="58"/>
      <c r="K6" s="176" t="s">
        <v>1212</v>
      </c>
      <c r="L6" s="177">
        <f>L3-L4-L5-L7</f>
        <v>12</v>
      </c>
      <c r="M6" s="10"/>
      <c r="N6" s="10"/>
      <c r="O6" s="10"/>
    </row>
    <row r="7" spans="1:15" s="11" customFormat="1" ht="57.5" thickBot="1" x14ac:dyDescent="0.5">
      <c r="A7" s="12">
        <v>5</v>
      </c>
      <c r="B7" s="13" t="s">
        <v>551</v>
      </c>
      <c r="C7" s="13"/>
      <c r="D7" s="79" t="s">
        <v>550</v>
      </c>
      <c r="E7" s="13" t="s">
        <v>549</v>
      </c>
      <c r="F7" s="12"/>
      <c r="G7" s="13"/>
      <c r="H7" s="13"/>
      <c r="I7" s="12"/>
      <c r="J7" s="127"/>
      <c r="K7" s="178" t="s">
        <v>1201</v>
      </c>
      <c r="L7" s="136">
        <f>COUNTIF(H3:H101,"to do")</f>
        <v>0</v>
      </c>
      <c r="M7" s="10"/>
      <c r="N7" s="10"/>
      <c r="O7" s="10"/>
    </row>
    <row r="8" spans="1:15" s="11" customFormat="1" ht="38" x14ac:dyDescent="0.3">
      <c r="A8" s="12">
        <v>6</v>
      </c>
      <c r="B8" s="13" t="s">
        <v>477</v>
      </c>
      <c r="C8" s="13"/>
      <c r="D8" s="77" t="s">
        <v>461</v>
      </c>
      <c r="E8" s="13" t="s">
        <v>460</v>
      </c>
      <c r="F8" s="67"/>
      <c r="G8" s="13" t="s">
        <v>2320</v>
      </c>
      <c r="H8" s="12" t="s">
        <v>3</v>
      </c>
      <c r="I8" s="58"/>
    </row>
    <row r="9" spans="1:15" s="11" customFormat="1" ht="38" x14ac:dyDescent="0.3">
      <c r="A9" s="12">
        <v>7</v>
      </c>
      <c r="B9" s="13" t="s">
        <v>539</v>
      </c>
      <c r="C9" s="13"/>
      <c r="D9" s="77" t="s">
        <v>538</v>
      </c>
      <c r="E9" s="13" t="s">
        <v>537</v>
      </c>
      <c r="F9" s="67"/>
      <c r="G9" s="13" t="s">
        <v>2320</v>
      </c>
      <c r="H9" s="12" t="s">
        <v>3</v>
      </c>
      <c r="I9" s="58"/>
    </row>
    <row r="10" spans="1:15" s="11" customFormat="1" ht="38" x14ac:dyDescent="0.3">
      <c r="A10" s="12">
        <v>8</v>
      </c>
      <c r="B10" s="13" t="s">
        <v>765</v>
      </c>
      <c r="C10" s="13"/>
      <c r="D10" s="77" t="s">
        <v>764</v>
      </c>
      <c r="E10" s="13" t="s">
        <v>763</v>
      </c>
      <c r="F10" s="67"/>
      <c r="G10" s="13" t="s">
        <v>2320</v>
      </c>
      <c r="H10" s="12" t="s">
        <v>3</v>
      </c>
      <c r="I10" s="58"/>
    </row>
    <row r="11" spans="1:15" ht="38" x14ac:dyDescent="0.3">
      <c r="A11" s="12">
        <v>9</v>
      </c>
      <c r="B11" s="14" t="s">
        <v>898</v>
      </c>
      <c r="C11" s="14"/>
      <c r="D11" s="77" t="s">
        <v>897</v>
      </c>
      <c r="E11" s="14" t="s">
        <v>896</v>
      </c>
      <c r="F11" s="14"/>
      <c r="G11" s="13" t="s">
        <v>2320</v>
      </c>
      <c r="H11" s="12" t="s">
        <v>3</v>
      </c>
      <c r="I11" s="12"/>
    </row>
    <row r="12" spans="1:15" ht="38" x14ac:dyDescent="0.3">
      <c r="A12" s="12">
        <v>10</v>
      </c>
      <c r="B12" s="14" t="s">
        <v>915</v>
      </c>
      <c r="C12" s="14"/>
      <c r="D12" s="77" t="s">
        <v>914</v>
      </c>
      <c r="E12" s="14" t="s">
        <v>913</v>
      </c>
      <c r="F12" s="14"/>
      <c r="G12" s="14"/>
      <c r="H12" s="12" t="s">
        <v>36</v>
      </c>
      <c r="I12" s="12"/>
    </row>
    <row r="13" spans="1:15" ht="38" x14ac:dyDescent="0.3">
      <c r="A13" s="12">
        <v>11</v>
      </c>
      <c r="B13" s="13" t="s">
        <v>554</v>
      </c>
      <c r="C13" s="13"/>
      <c r="D13" s="77" t="s">
        <v>553</v>
      </c>
      <c r="E13" s="57" t="s">
        <v>552</v>
      </c>
      <c r="F13" s="57"/>
      <c r="G13" s="13"/>
      <c r="H13" s="271" t="s">
        <v>36</v>
      </c>
      <c r="I13" s="58"/>
    </row>
    <row r="14" spans="1:15" ht="38" x14ac:dyDescent="0.3">
      <c r="A14" s="12">
        <v>12</v>
      </c>
      <c r="B14" s="13" t="s">
        <v>1159</v>
      </c>
      <c r="C14" s="13"/>
      <c r="D14" s="77" t="s">
        <v>673</v>
      </c>
      <c r="E14" s="57" t="s">
        <v>672</v>
      </c>
      <c r="F14" s="57"/>
      <c r="G14" s="13" t="s">
        <v>2322</v>
      </c>
      <c r="H14" s="271" t="s">
        <v>1232</v>
      </c>
      <c r="I14" s="58"/>
    </row>
    <row r="15" spans="1:15" ht="76" x14ac:dyDescent="0.3">
      <c r="A15" s="12">
        <v>13</v>
      </c>
      <c r="B15" s="14" t="s">
        <v>733</v>
      </c>
      <c r="C15" s="14"/>
      <c r="D15" s="77" t="s">
        <v>732</v>
      </c>
      <c r="E15" s="14" t="s">
        <v>731</v>
      </c>
      <c r="F15" s="14"/>
      <c r="G15" s="13"/>
      <c r="H15" s="12" t="s">
        <v>39</v>
      </c>
      <c r="I15" s="12"/>
    </row>
    <row r="16" spans="1:15" ht="38" x14ac:dyDescent="0.3">
      <c r="A16" s="12">
        <v>14</v>
      </c>
      <c r="B16" s="14" t="s">
        <v>842</v>
      </c>
      <c r="C16" s="14"/>
      <c r="D16" s="77" t="s">
        <v>841</v>
      </c>
      <c r="E16" s="14" t="s">
        <v>840</v>
      </c>
      <c r="F16" s="14"/>
      <c r="G16" s="14"/>
      <c r="H16" s="12" t="s">
        <v>36</v>
      </c>
      <c r="I16" s="12"/>
    </row>
    <row r="17" spans="1:9" ht="57" x14ac:dyDescent="0.3">
      <c r="A17" s="12">
        <v>15</v>
      </c>
      <c r="B17" s="14" t="s">
        <v>844</v>
      </c>
      <c r="C17" s="14"/>
      <c r="D17" s="77" t="s">
        <v>843</v>
      </c>
      <c r="E17" s="14" t="s">
        <v>840</v>
      </c>
      <c r="F17" s="14"/>
      <c r="G17" s="14"/>
      <c r="H17" s="12" t="s">
        <v>36</v>
      </c>
      <c r="I17" s="12"/>
    </row>
    <row r="18" spans="1:9" ht="38" x14ac:dyDescent="0.3">
      <c r="A18" s="12">
        <v>16</v>
      </c>
      <c r="B18" s="14" t="s">
        <v>846</v>
      </c>
      <c r="C18" s="14"/>
      <c r="D18" s="77" t="s">
        <v>845</v>
      </c>
      <c r="E18" s="14" t="s">
        <v>840</v>
      </c>
      <c r="F18" s="14"/>
      <c r="G18" s="14"/>
      <c r="H18" s="12" t="s">
        <v>36</v>
      </c>
      <c r="I18" s="12"/>
    </row>
    <row r="19" spans="1:9" ht="38" x14ac:dyDescent="0.3">
      <c r="A19" s="12">
        <v>17</v>
      </c>
      <c r="B19" s="14" t="s">
        <v>906</v>
      </c>
      <c r="C19" s="14"/>
      <c r="D19" s="77" t="s">
        <v>905</v>
      </c>
      <c r="E19" s="14" t="s">
        <v>840</v>
      </c>
      <c r="F19" s="14"/>
      <c r="G19" s="14"/>
      <c r="H19" s="12" t="s">
        <v>36</v>
      </c>
      <c r="I19" s="12"/>
    </row>
    <row r="20" spans="1:9" ht="57" x14ac:dyDescent="0.3">
      <c r="A20" s="12">
        <v>18</v>
      </c>
      <c r="B20" s="13" t="s">
        <v>724</v>
      </c>
      <c r="C20" s="13"/>
      <c r="D20" s="77" t="s">
        <v>723</v>
      </c>
      <c r="E20" s="57" t="s">
        <v>722</v>
      </c>
      <c r="F20" s="57"/>
      <c r="G20" s="13"/>
      <c r="H20" s="12" t="s">
        <v>36</v>
      </c>
      <c r="I20" s="58"/>
    </row>
    <row r="21" spans="1:9" s="11" customFormat="1" ht="38" x14ac:dyDescent="0.3">
      <c r="A21" s="12">
        <v>19</v>
      </c>
      <c r="B21" s="13" t="s">
        <v>691</v>
      </c>
      <c r="C21" s="13"/>
      <c r="D21" s="77" t="s">
        <v>690</v>
      </c>
      <c r="E21" s="13" t="s">
        <v>689</v>
      </c>
      <c r="F21" s="13"/>
      <c r="G21" s="13"/>
      <c r="H21" s="12" t="s">
        <v>36</v>
      </c>
      <c r="I21" s="58"/>
    </row>
    <row r="22" spans="1:9" s="11" customFormat="1" ht="57" x14ac:dyDescent="0.3">
      <c r="A22" s="12">
        <v>20</v>
      </c>
      <c r="B22" s="13" t="s">
        <v>694</v>
      </c>
      <c r="C22" s="13"/>
      <c r="D22" s="77" t="s">
        <v>693</v>
      </c>
      <c r="E22" s="13" t="s">
        <v>692</v>
      </c>
      <c r="F22" s="13"/>
      <c r="G22" s="13"/>
      <c r="H22" s="12" t="s">
        <v>36</v>
      </c>
      <c r="I22" s="58"/>
    </row>
    <row r="23" spans="1:9" s="11" customFormat="1" ht="38" x14ac:dyDescent="0.3">
      <c r="A23" s="12">
        <v>21</v>
      </c>
      <c r="B23" s="13" t="s">
        <v>697</v>
      </c>
      <c r="C23" s="13"/>
      <c r="D23" s="77" t="s">
        <v>696</v>
      </c>
      <c r="E23" s="13" t="s">
        <v>695</v>
      </c>
      <c r="F23" s="13"/>
      <c r="G23" s="13"/>
      <c r="H23" s="12" t="s">
        <v>36</v>
      </c>
      <c r="I23" s="58"/>
    </row>
    <row r="24" spans="1:9" ht="38" x14ac:dyDescent="0.3">
      <c r="A24" s="12">
        <v>22</v>
      </c>
      <c r="B24" s="14" t="s">
        <v>774</v>
      </c>
      <c r="C24" s="14"/>
      <c r="D24" s="77" t="s">
        <v>773</v>
      </c>
      <c r="E24" s="14" t="s">
        <v>772</v>
      </c>
      <c r="F24" s="14"/>
      <c r="G24" s="14"/>
      <c r="H24" s="12" t="s">
        <v>36</v>
      </c>
      <c r="I24" s="12"/>
    </row>
    <row r="25" spans="1:9" ht="57" x14ac:dyDescent="0.3">
      <c r="A25" s="12">
        <v>23</v>
      </c>
      <c r="B25" s="14" t="s">
        <v>839</v>
      </c>
      <c r="C25" s="14"/>
      <c r="D25" s="77" t="s">
        <v>773</v>
      </c>
      <c r="E25" s="14" t="s">
        <v>838</v>
      </c>
      <c r="F25" s="14"/>
      <c r="G25" s="14"/>
      <c r="H25" s="12" t="s">
        <v>39</v>
      </c>
      <c r="I25" s="12"/>
    </row>
    <row r="26" spans="1:9" ht="76" x14ac:dyDescent="0.3">
      <c r="A26" s="12">
        <v>24</v>
      </c>
      <c r="B26" s="14" t="s">
        <v>856</v>
      </c>
      <c r="C26" s="14"/>
      <c r="D26" s="77" t="s">
        <v>855</v>
      </c>
      <c r="E26" s="14" t="s">
        <v>854</v>
      </c>
      <c r="F26" s="14"/>
      <c r="G26" s="14"/>
      <c r="H26" s="12" t="s">
        <v>36</v>
      </c>
      <c r="I26" s="12"/>
    </row>
    <row r="27" spans="1:9" ht="57" x14ac:dyDescent="0.3">
      <c r="A27" s="12">
        <v>25</v>
      </c>
      <c r="B27" s="14" t="s">
        <v>859</v>
      </c>
      <c r="C27" s="14"/>
      <c r="D27" s="77" t="s">
        <v>858</v>
      </c>
      <c r="E27" s="14" t="s">
        <v>857</v>
      </c>
      <c r="F27" s="14"/>
      <c r="G27" s="14"/>
      <c r="H27" s="12" t="s">
        <v>1232</v>
      </c>
      <c r="I27" s="12"/>
    </row>
    <row r="28" spans="1:9" ht="38" x14ac:dyDescent="0.3">
      <c r="A28" s="12">
        <v>26</v>
      </c>
      <c r="B28" s="14" t="s">
        <v>871</v>
      </c>
      <c r="C28" s="14"/>
      <c r="D28" s="77" t="s">
        <v>870</v>
      </c>
      <c r="E28" s="14" t="s">
        <v>869</v>
      </c>
      <c r="F28" s="14"/>
      <c r="G28" s="14"/>
      <c r="H28" s="12" t="s">
        <v>36</v>
      </c>
      <c r="I28" s="12"/>
    </row>
    <row r="29" spans="1:9" ht="57" x14ac:dyDescent="0.3">
      <c r="A29" s="12">
        <v>27</v>
      </c>
      <c r="B29" s="14" t="s">
        <v>895</v>
      </c>
      <c r="C29" s="14"/>
      <c r="D29" s="77" t="s">
        <v>894</v>
      </c>
      <c r="E29" s="14" t="s">
        <v>893</v>
      </c>
      <c r="F29" s="14"/>
      <c r="G29" s="14" t="s">
        <v>2323</v>
      </c>
      <c r="H29" s="12" t="s">
        <v>39</v>
      </c>
      <c r="I29" s="12"/>
    </row>
    <row r="30" spans="1:9" x14ac:dyDescent="0.3">
      <c r="A30" s="12">
        <v>28</v>
      </c>
      <c r="B30" s="14" t="s">
        <v>912</v>
      </c>
      <c r="C30" s="14"/>
      <c r="D30" s="77" t="s">
        <v>911</v>
      </c>
      <c r="E30" s="14" t="s">
        <v>910</v>
      </c>
      <c r="F30" s="14"/>
      <c r="G30" s="14"/>
      <c r="H30" s="12" t="s">
        <v>36</v>
      </c>
      <c r="I30" s="12"/>
    </row>
    <row r="31" spans="1:9" x14ac:dyDescent="0.3">
      <c r="A31" s="12">
        <v>29</v>
      </c>
      <c r="B31" s="14" t="s">
        <v>1472</v>
      </c>
      <c r="C31" s="14" t="s">
        <v>1471</v>
      </c>
      <c r="D31" s="77" t="s">
        <v>1470</v>
      </c>
      <c r="E31" s="14" t="s">
        <v>1473</v>
      </c>
      <c r="F31" s="14"/>
      <c r="G31" s="14" t="s">
        <v>2324</v>
      </c>
      <c r="H31" s="12" t="s">
        <v>39</v>
      </c>
      <c r="I31" s="12"/>
    </row>
    <row r="32" spans="1:9" ht="95" x14ac:dyDescent="0.3">
      <c r="A32" s="12"/>
      <c r="B32" s="14"/>
      <c r="C32" s="14" t="s">
        <v>1628</v>
      </c>
      <c r="D32" s="77" t="s">
        <v>1627</v>
      </c>
      <c r="E32" s="14" t="s">
        <v>1629</v>
      </c>
      <c r="F32" s="14"/>
      <c r="G32" s="14" t="s">
        <v>2325</v>
      </c>
      <c r="H32" s="12" t="s">
        <v>39</v>
      </c>
      <c r="I32" s="12"/>
    </row>
    <row r="33" spans="1:9" ht="38" x14ac:dyDescent="0.3">
      <c r="A33" s="12"/>
      <c r="B33" s="14"/>
      <c r="C33" s="14" t="s">
        <v>1652</v>
      </c>
      <c r="D33" s="77" t="s">
        <v>1651</v>
      </c>
      <c r="E33" s="14" t="s">
        <v>1653</v>
      </c>
      <c r="F33" s="14"/>
      <c r="G33" s="14"/>
      <c r="H33" s="12" t="s">
        <v>39</v>
      </c>
      <c r="I33" s="12"/>
    </row>
    <row r="34" spans="1:9" x14ac:dyDescent="0.3">
      <c r="A34" s="12"/>
      <c r="B34" s="14"/>
      <c r="C34" s="14"/>
      <c r="D34" s="77"/>
      <c r="E34" s="14"/>
      <c r="F34" s="14"/>
      <c r="G34" s="14"/>
      <c r="H34" s="12"/>
      <c r="I34" s="12"/>
    </row>
    <row r="35" spans="1:9" x14ac:dyDescent="0.3">
      <c r="A35" s="12"/>
      <c r="B35" s="14"/>
      <c r="C35" s="14" t="s">
        <v>1475</v>
      </c>
      <c r="D35" s="77" t="s">
        <v>1474</v>
      </c>
      <c r="E35" s="14" t="s">
        <v>1476</v>
      </c>
      <c r="F35" s="14"/>
      <c r="G35" s="14"/>
      <c r="H35" s="12" t="s">
        <v>36</v>
      </c>
      <c r="I35" s="12"/>
    </row>
    <row r="36" spans="1:9" ht="57" x14ac:dyDescent="0.3">
      <c r="A36" s="12">
        <v>30</v>
      </c>
      <c r="B36" s="14" t="s">
        <v>1484</v>
      </c>
      <c r="C36" s="14" t="s">
        <v>1485</v>
      </c>
      <c r="D36" s="77" t="s">
        <v>1493</v>
      </c>
      <c r="E36" s="14" t="s">
        <v>1490</v>
      </c>
      <c r="F36" s="14"/>
      <c r="G36" s="14"/>
      <c r="H36" s="12" t="s">
        <v>39</v>
      </c>
      <c r="I36" s="12"/>
    </row>
    <row r="37" spans="1:9" ht="57" x14ac:dyDescent="0.3">
      <c r="A37" s="12"/>
      <c r="B37" s="14"/>
      <c r="C37" s="14" t="s">
        <v>1487</v>
      </c>
      <c r="D37" s="77" t="s">
        <v>1486</v>
      </c>
      <c r="E37" s="14" t="s">
        <v>1491</v>
      </c>
      <c r="F37" s="14"/>
      <c r="G37" s="14"/>
      <c r="H37" s="12" t="s">
        <v>39</v>
      </c>
      <c r="I37" s="12"/>
    </row>
    <row r="38" spans="1:9" ht="57" x14ac:dyDescent="0.3">
      <c r="A38" s="12"/>
      <c r="B38" s="14"/>
      <c r="C38" s="14" t="s">
        <v>1489</v>
      </c>
      <c r="D38" s="77" t="s">
        <v>1488</v>
      </c>
      <c r="E38" s="14" t="s">
        <v>1492</v>
      </c>
      <c r="F38" s="14"/>
      <c r="G38" s="14"/>
      <c r="H38" s="12" t="s">
        <v>36</v>
      </c>
      <c r="I38" s="12"/>
    </row>
    <row r="39" spans="1:9" ht="57" x14ac:dyDescent="0.3">
      <c r="A39" s="12">
        <v>31</v>
      </c>
      <c r="B39" s="14" t="s">
        <v>1634</v>
      </c>
      <c r="C39" s="14"/>
      <c r="D39" s="77" t="s">
        <v>1633</v>
      </c>
      <c r="E39" s="14" t="s">
        <v>1635</v>
      </c>
      <c r="F39" s="14"/>
      <c r="G39" s="14"/>
      <c r="H39" s="12" t="s">
        <v>36</v>
      </c>
      <c r="I39" s="12"/>
    </row>
    <row r="40" spans="1:9" ht="38" x14ac:dyDescent="0.3">
      <c r="A40" s="12">
        <v>32</v>
      </c>
      <c r="B40" s="14" t="s">
        <v>1637</v>
      </c>
      <c r="C40" s="14"/>
      <c r="D40" s="77" t="s">
        <v>1636</v>
      </c>
      <c r="E40" s="14" t="s">
        <v>1638</v>
      </c>
      <c r="F40" s="14"/>
      <c r="G40" s="14"/>
      <c r="H40" s="12" t="s">
        <v>36</v>
      </c>
      <c r="I40" s="12"/>
    </row>
    <row r="41" spans="1:9" ht="38" x14ac:dyDescent="0.3">
      <c r="A41" s="12">
        <v>33</v>
      </c>
      <c r="B41" s="14" t="s">
        <v>1640</v>
      </c>
      <c r="C41" s="14"/>
      <c r="D41" s="77" t="s">
        <v>1639</v>
      </c>
      <c r="E41" s="14" t="s">
        <v>1641</v>
      </c>
      <c r="F41" s="14"/>
      <c r="G41" s="14" t="s">
        <v>2322</v>
      </c>
      <c r="H41" s="12" t="s">
        <v>39</v>
      </c>
      <c r="I41" s="12"/>
    </row>
    <row r="42" spans="1:9" ht="38" x14ac:dyDescent="0.3">
      <c r="A42" s="12">
        <v>34</v>
      </c>
      <c r="B42" s="14" t="s">
        <v>1643</v>
      </c>
      <c r="C42" s="14"/>
      <c r="D42" s="77" t="s">
        <v>1642</v>
      </c>
      <c r="E42" s="14" t="s">
        <v>1644</v>
      </c>
      <c r="F42" s="14"/>
      <c r="G42" s="14"/>
      <c r="H42" s="12" t="s">
        <v>36</v>
      </c>
      <c r="I42" s="12"/>
    </row>
    <row r="43" spans="1:9" ht="38" x14ac:dyDescent="0.3">
      <c r="A43" s="12">
        <v>35</v>
      </c>
      <c r="B43" s="14" t="s">
        <v>1646</v>
      </c>
      <c r="C43" s="14"/>
      <c r="D43" s="77" t="s">
        <v>1645</v>
      </c>
      <c r="E43" s="14" t="s">
        <v>1647</v>
      </c>
      <c r="F43" s="14"/>
      <c r="G43" s="14"/>
      <c r="H43" s="12" t="s">
        <v>36</v>
      </c>
      <c r="I43" s="12"/>
    </row>
    <row r="44" spans="1:9" ht="57" x14ac:dyDescent="0.3">
      <c r="A44" s="12">
        <v>36</v>
      </c>
      <c r="B44" s="14" t="s">
        <v>1649</v>
      </c>
      <c r="C44" s="14"/>
      <c r="D44" s="77" t="s">
        <v>1648</v>
      </c>
      <c r="E44" s="14" t="s">
        <v>1650</v>
      </c>
      <c r="F44" s="14"/>
      <c r="G44" s="14"/>
      <c r="H44" s="12" t="s">
        <v>36</v>
      </c>
      <c r="I44" s="12"/>
    </row>
    <row r="45" spans="1:9" ht="57" x14ac:dyDescent="0.3">
      <c r="A45" s="12">
        <v>37</v>
      </c>
      <c r="B45" s="14" t="s">
        <v>1655</v>
      </c>
      <c r="C45" s="14"/>
      <c r="D45" s="77" t="s">
        <v>1654</v>
      </c>
      <c r="E45" s="14" t="s">
        <v>1656</v>
      </c>
      <c r="F45" s="14"/>
      <c r="G45" s="14"/>
      <c r="H45" s="12" t="s">
        <v>39</v>
      </c>
      <c r="I45" s="12"/>
    </row>
    <row r="46" spans="1:9" ht="38" x14ac:dyDescent="0.3">
      <c r="A46" s="12">
        <v>38</v>
      </c>
      <c r="B46" s="14" t="s">
        <v>1675</v>
      </c>
      <c r="C46" s="14" t="s">
        <v>1676</v>
      </c>
      <c r="D46" s="77" t="s">
        <v>1677</v>
      </c>
      <c r="E46" s="14" t="s">
        <v>1678</v>
      </c>
      <c r="F46" s="14"/>
      <c r="G46" s="14"/>
      <c r="H46" s="12" t="s">
        <v>36</v>
      </c>
      <c r="I46" s="12"/>
    </row>
    <row r="47" spans="1:9" s="11" customFormat="1" ht="76" x14ac:dyDescent="0.3">
      <c r="A47" s="58">
        <v>11</v>
      </c>
      <c r="B47" s="59" t="s">
        <v>1690</v>
      </c>
      <c r="C47" s="59" t="s">
        <v>1691</v>
      </c>
      <c r="D47" s="77" t="s">
        <v>1309</v>
      </c>
      <c r="E47" s="59" t="s">
        <v>1692</v>
      </c>
      <c r="F47" s="59"/>
      <c r="G47" s="14"/>
      <c r="H47" s="12" t="s">
        <v>39</v>
      </c>
      <c r="I47" s="58"/>
    </row>
    <row r="48" spans="1:9" ht="57" x14ac:dyDescent="0.3">
      <c r="A48" s="12"/>
      <c r="B48" s="14"/>
      <c r="C48" s="14" t="s">
        <v>1694</v>
      </c>
      <c r="D48" s="77" t="s">
        <v>1693</v>
      </c>
      <c r="E48" s="14" t="s">
        <v>1695</v>
      </c>
      <c r="F48" s="14"/>
      <c r="G48" s="14"/>
      <c r="H48" s="12"/>
      <c r="I48" s="12"/>
    </row>
    <row r="49" spans="1:9" ht="57" x14ac:dyDescent="0.3">
      <c r="A49" s="12">
        <v>12</v>
      </c>
      <c r="B49" s="14" t="s">
        <v>1696</v>
      </c>
      <c r="C49" s="14" t="s">
        <v>1698</v>
      </c>
      <c r="D49" s="77" t="s">
        <v>1697</v>
      </c>
      <c r="E49" s="14" t="s">
        <v>1699</v>
      </c>
      <c r="F49" s="14"/>
      <c r="G49" s="14"/>
      <c r="H49" s="12"/>
      <c r="I49" s="12"/>
    </row>
    <row r="50" spans="1:9" ht="38" x14ac:dyDescent="0.3">
      <c r="A50" s="12">
        <v>13</v>
      </c>
      <c r="B50" s="14" t="s">
        <v>1700</v>
      </c>
      <c r="C50" s="14" t="s">
        <v>1701</v>
      </c>
      <c r="D50" s="77" t="s">
        <v>1702</v>
      </c>
      <c r="E50" s="14" t="s">
        <v>1703</v>
      </c>
      <c r="F50" s="14"/>
      <c r="G50" s="14"/>
      <c r="H50" s="12"/>
      <c r="I50" s="12"/>
    </row>
    <row r="51" spans="1:9" ht="38" x14ac:dyDescent="0.3">
      <c r="A51" s="12">
        <v>14</v>
      </c>
      <c r="B51" s="10" t="s">
        <v>1704</v>
      </c>
      <c r="C51" s="14" t="s">
        <v>1706</v>
      </c>
      <c r="D51" s="77" t="s">
        <v>1705</v>
      </c>
      <c r="E51" s="14" t="s">
        <v>1707</v>
      </c>
      <c r="F51" s="14"/>
      <c r="G51" s="14"/>
      <c r="H51" s="12"/>
      <c r="I51" s="12"/>
    </row>
    <row r="52" spans="1:9" ht="114" x14ac:dyDescent="0.3">
      <c r="A52" s="12">
        <v>15</v>
      </c>
      <c r="B52" s="14" t="s">
        <v>1708</v>
      </c>
      <c r="C52" s="14" t="s">
        <v>1710</v>
      </c>
      <c r="D52" s="77" t="s">
        <v>1709</v>
      </c>
      <c r="E52" s="14" t="s">
        <v>1711</v>
      </c>
      <c r="F52" s="14"/>
      <c r="G52" s="14"/>
      <c r="H52" s="12"/>
      <c r="I52" s="12"/>
    </row>
    <row r="53" spans="1:9" ht="76" x14ac:dyDescent="0.3">
      <c r="A53" s="12">
        <v>16</v>
      </c>
      <c r="B53" s="14" t="s">
        <v>1715</v>
      </c>
      <c r="C53" s="14" t="s">
        <v>1713</v>
      </c>
      <c r="D53" s="77" t="s">
        <v>1712</v>
      </c>
      <c r="E53" s="14" t="s">
        <v>1714</v>
      </c>
      <c r="F53" s="14"/>
      <c r="G53" s="14"/>
      <c r="H53" s="12" t="s">
        <v>36</v>
      </c>
      <c r="I53" s="12"/>
    </row>
    <row r="54" spans="1:9" x14ac:dyDescent="0.3">
      <c r="A54" s="12"/>
      <c r="B54" s="14"/>
      <c r="C54" s="14"/>
      <c r="D54" s="14"/>
      <c r="E54" s="14"/>
      <c r="F54" s="14"/>
      <c r="G54" s="14"/>
      <c r="H54" s="12"/>
      <c r="I54" s="12"/>
    </row>
    <row r="55" spans="1:9" x14ac:dyDescent="0.3">
      <c r="A55" s="12"/>
      <c r="B55" s="14"/>
      <c r="C55" s="14"/>
      <c r="D55" s="14"/>
      <c r="E55" s="14"/>
      <c r="F55" s="14"/>
      <c r="G55" s="14"/>
      <c r="H55" s="12"/>
      <c r="I55" s="12"/>
    </row>
    <row r="56" spans="1:9" x14ac:dyDescent="0.3">
      <c r="A56" s="12"/>
      <c r="B56" s="14"/>
      <c r="C56" s="14"/>
      <c r="D56" s="14"/>
      <c r="E56" s="14"/>
      <c r="F56" s="14"/>
      <c r="G56" s="14"/>
      <c r="H56" s="12"/>
      <c r="I56" s="12"/>
    </row>
    <row r="57" spans="1:9" x14ac:dyDescent="0.3">
      <c r="A57" s="12"/>
      <c r="B57" s="14"/>
      <c r="C57" s="14"/>
      <c r="D57" s="14"/>
      <c r="E57" s="14"/>
      <c r="F57" s="14"/>
      <c r="G57" s="14"/>
      <c r="H57" s="12"/>
      <c r="I57" s="12"/>
    </row>
    <row r="58" spans="1:9" x14ac:dyDescent="0.3">
      <c r="A58" s="12"/>
      <c r="B58" s="14"/>
      <c r="C58" s="14"/>
      <c r="D58" s="14"/>
      <c r="E58" s="14"/>
      <c r="F58" s="14"/>
      <c r="G58" s="14"/>
      <c r="H58" s="12"/>
      <c r="I58" s="12"/>
    </row>
    <row r="59" spans="1:9" x14ac:dyDescent="0.3">
      <c r="A59" s="12"/>
      <c r="B59" s="14"/>
      <c r="C59" s="14"/>
      <c r="D59" s="14"/>
      <c r="E59" s="14"/>
      <c r="F59" s="14"/>
      <c r="G59" s="14"/>
      <c r="H59" s="12"/>
      <c r="I59" s="12"/>
    </row>
    <row r="60" spans="1:9" x14ac:dyDescent="0.3">
      <c r="A60" s="12"/>
      <c r="B60" s="14"/>
      <c r="C60" s="14"/>
      <c r="D60" s="14"/>
      <c r="E60" s="14"/>
      <c r="F60" s="14"/>
      <c r="G60" s="14"/>
      <c r="H60" s="12"/>
      <c r="I60" s="12"/>
    </row>
    <row r="61" spans="1:9" x14ac:dyDescent="0.3">
      <c r="A61" s="12"/>
      <c r="B61" s="14"/>
      <c r="C61" s="14"/>
      <c r="D61" s="14"/>
      <c r="E61" s="14"/>
      <c r="F61" s="14"/>
      <c r="G61" s="14"/>
      <c r="H61" s="12"/>
      <c r="I61" s="12"/>
    </row>
    <row r="62" spans="1:9" x14ac:dyDescent="0.3">
      <c r="A62" s="12"/>
      <c r="B62" s="14"/>
      <c r="C62" s="14"/>
      <c r="D62" s="14"/>
      <c r="E62" s="14"/>
      <c r="F62" s="14"/>
      <c r="G62" s="14"/>
      <c r="H62" s="12"/>
      <c r="I62" s="12"/>
    </row>
    <row r="63" spans="1:9" x14ac:dyDescent="0.3">
      <c r="A63" s="12"/>
      <c r="B63" s="14"/>
      <c r="C63" s="14"/>
      <c r="D63" s="14"/>
      <c r="E63" s="14"/>
      <c r="F63" s="14"/>
      <c r="G63" s="14"/>
      <c r="H63" s="12"/>
      <c r="I63" s="12"/>
    </row>
    <row r="64" spans="1:9" x14ac:dyDescent="0.3">
      <c r="A64" s="12"/>
      <c r="B64" s="14"/>
      <c r="C64" s="14"/>
      <c r="D64" s="14"/>
      <c r="E64" s="14"/>
      <c r="F64" s="14"/>
      <c r="G64" s="14"/>
      <c r="H64" s="12"/>
      <c r="I64" s="12"/>
    </row>
    <row r="65" spans="1:9" x14ac:dyDescent="0.3">
      <c r="A65" s="12"/>
      <c r="B65" s="14"/>
      <c r="C65" s="14"/>
      <c r="D65" s="14"/>
      <c r="E65" s="14"/>
      <c r="F65" s="14"/>
      <c r="G65" s="14"/>
      <c r="H65" s="12"/>
      <c r="I65" s="12"/>
    </row>
    <row r="66" spans="1:9" x14ac:dyDescent="0.3">
      <c r="A66" s="12"/>
      <c r="B66" s="14"/>
      <c r="C66" s="14"/>
      <c r="D66" s="14"/>
      <c r="E66" s="14"/>
      <c r="F66" s="14"/>
      <c r="G66" s="14"/>
      <c r="H66" s="12"/>
      <c r="I66" s="12"/>
    </row>
    <row r="67" spans="1:9" x14ac:dyDescent="0.3">
      <c r="A67" s="12"/>
      <c r="B67" s="14"/>
      <c r="C67" s="14"/>
      <c r="D67" s="14"/>
      <c r="E67" s="14"/>
      <c r="F67" s="14"/>
      <c r="G67" s="14"/>
      <c r="H67" s="12"/>
      <c r="I67" s="12"/>
    </row>
    <row r="68" spans="1:9" x14ac:dyDescent="0.3">
      <c r="A68" s="12"/>
      <c r="B68" s="14"/>
      <c r="C68" s="14"/>
      <c r="D68" s="14"/>
      <c r="E68" s="14"/>
      <c r="F68" s="14"/>
      <c r="G68" s="14"/>
      <c r="H68" s="12"/>
      <c r="I68" s="12"/>
    </row>
    <row r="69" spans="1:9" x14ac:dyDescent="0.3">
      <c r="A69" s="12"/>
      <c r="B69" s="14"/>
      <c r="C69" s="14"/>
      <c r="D69" s="14"/>
      <c r="E69" s="14"/>
      <c r="F69" s="14"/>
      <c r="G69" s="14"/>
      <c r="H69" s="12"/>
      <c r="I69" s="12"/>
    </row>
    <row r="70" spans="1:9" x14ac:dyDescent="0.3">
      <c r="A70" s="12"/>
      <c r="B70" s="14"/>
      <c r="C70" s="14"/>
      <c r="D70" s="14"/>
      <c r="E70" s="14"/>
      <c r="F70" s="14"/>
      <c r="G70" s="14"/>
      <c r="H70" s="12"/>
      <c r="I70" s="12"/>
    </row>
    <row r="71" spans="1:9" x14ac:dyDescent="0.3">
      <c r="A71" s="12"/>
      <c r="B71" s="14"/>
      <c r="C71" s="14"/>
      <c r="D71" s="14"/>
      <c r="E71" s="14"/>
      <c r="F71" s="14"/>
      <c r="G71" s="14"/>
      <c r="H71" s="12"/>
      <c r="I71" s="12"/>
    </row>
    <row r="72" spans="1:9" x14ac:dyDescent="0.3">
      <c r="A72" s="12"/>
      <c r="B72" s="14"/>
      <c r="C72" s="14"/>
      <c r="D72" s="14"/>
      <c r="E72" s="14"/>
      <c r="F72" s="14"/>
      <c r="G72" s="14"/>
      <c r="H72" s="12"/>
      <c r="I72" s="12"/>
    </row>
    <row r="73" spans="1:9" x14ac:dyDescent="0.3">
      <c r="A73" s="12"/>
      <c r="B73" s="14"/>
      <c r="C73" s="14"/>
      <c r="D73" s="14"/>
      <c r="E73" s="14"/>
      <c r="F73" s="14"/>
      <c r="G73" s="14"/>
      <c r="H73" s="12"/>
      <c r="I73" s="12"/>
    </row>
    <row r="74" spans="1:9" x14ac:dyDescent="0.3">
      <c r="A74" s="12"/>
      <c r="B74" s="14"/>
      <c r="C74" s="14"/>
      <c r="D74" s="14"/>
      <c r="E74" s="14"/>
      <c r="F74" s="14"/>
      <c r="G74" s="14"/>
      <c r="H74" s="12"/>
      <c r="I74" s="12"/>
    </row>
    <row r="75" spans="1:9" x14ac:dyDescent="0.3">
      <c r="A75" s="12"/>
      <c r="B75" s="14"/>
      <c r="C75" s="14"/>
      <c r="D75" s="14"/>
      <c r="E75" s="14"/>
      <c r="F75" s="14"/>
      <c r="G75" s="14"/>
      <c r="H75" s="12"/>
      <c r="I75" s="12"/>
    </row>
    <row r="76" spans="1:9" x14ac:dyDescent="0.3">
      <c r="A76" s="12"/>
      <c r="B76" s="14"/>
      <c r="C76" s="14"/>
      <c r="D76" s="14"/>
      <c r="E76" s="14"/>
      <c r="F76" s="14"/>
      <c r="G76" s="14"/>
      <c r="H76" s="12"/>
      <c r="I76" s="12"/>
    </row>
    <row r="77" spans="1:9" x14ac:dyDescent="0.3">
      <c r="A77" s="12"/>
      <c r="B77" s="14"/>
      <c r="C77" s="14"/>
      <c r="D77" s="14"/>
      <c r="E77" s="14"/>
      <c r="F77" s="14"/>
      <c r="G77" s="14"/>
      <c r="H77" s="12"/>
      <c r="I77" s="12"/>
    </row>
    <row r="78" spans="1:9" x14ac:dyDescent="0.3">
      <c r="A78" s="12"/>
      <c r="B78" s="14"/>
      <c r="C78" s="14"/>
      <c r="D78" s="14"/>
      <c r="E78" s="14"/>
      <c r="F78" s="14"/>
      <c r="G78" s="14"/>
      <c r="H78" s="12"/>
      <c r="I78" s="12"/>
    </row>
    <row r="79" spans="1:9" x14ac:dyDescent="0.3">
      <c r="A79" s="12"/>
      <c r="B79" s="14"/>
      <c r="C79" s="14"/>
      <c r="D79" s="14"/>
      <c r="E79" s="14"/>
      <c r="F79" s="14"/>
      <c r="G79" s="14"/>
      <c r="H79" s="12"/>
      <c r="I79" s="12"/>
    </row>
    <row r="80" spans="1:9" x14ac:dyDescent="0.3">
      <c r="A80" s="12"/>
      <c r="B80" s="14"/>
      <c r="C80" s="14"/>
      <c r="D80" s="14"/>
      <c r="E80" s="14"/>
      <c r="F80" s="14"/>
      <c r="G80" s="14"/>
      <c r="H80" s="12"/>
      <c r="I80" s="12"/>
    </row>
    <row r="81" spans="1:9" x14ac:dyDescent="0.3">
      <c r="A81" s="12"/>
      <c r="B81" s="14"/>
      <c r="C81" s="14"/>
      <c r="D81" s="14"/>
      <c r="E81" s="14"/>
      <c r="F81" s="14"/>
      <c r="G81" s="14"/>
      <c r="H81" s="12"/>
      <c r="I81" s="12"/>
    </row>
    <row r="82" spans="1:9" x14ac:dyDescent="0.3">
      <c r="A82" s="12"/>
      <c r="B82" s="14"/>
      <c r="C82" s="14"/>
      <c r="D82" s="14"/>
      <c r="E82" s="14"/>
      <c r="F82" s="14"/>
      <c r="G82" s="14"/>
      <c r="H82" s="12"/>
      <c r="I82" s="12"/>
    </row>
    <row r="83" spans="1:9" x14ac:dyDescent="0.3">
      <c r="A83" s="12"/>
      <c r="B83" s="14"/>
      <c r="C83" s="14"/>
      <c r="D83" s="14"/>
      <c r="E83" s="14"/>
      <c r="F83" s="14"/>
      <c r="G83" s="14"/>
      <c r="H83" s="12"/>
      <c r="I83" s="12"/>
    </row>
    <row r="84" spans="1:9" x14ac:dyDescent="0.3">
      <c r="A84" s="12"/>
      <c r="B84" s="14"/>
      <c r="C84" s="14"/>
      <c r="D84" s="14"/>
      <c r="E84" s="14"/>
      <c r="F84" s="14"/>
      <c r="G84" s="14"/>
      <c r="H84" s="12"/>
      <c r="I84" s="12"/>
    </row>
    <row r="85" spans="1:9" x14ac:dyDescent="0.3">
      <c r="A85" s="12"/>
      <c r="B85" s="14"/>
      <c r="C85" s="14"/>
      <c r="D85" s="14"/>
      <c r="E85" s="14"/>
      <c r="F85" s="14"/>
      <c r="G85" s="14"/>
      <c r="H85" s="12"/>
      <c r="I85" s="12"/>
    </row>
    <row r="86" spans="1:9" x14ac:dyDescent="0.3">
      <c r="A86" s="12"/>
      <c r="B86" s="14"/>
      <c r="C86" s="14"/>
      <c r="D86" s="14"/>
      <c r="E86" s="14"/>
      <c r="F86" s="14"/>
      <c r="G86" s="14"/>
      <c r="H86" s="12"/>
      <c r="I86" s="12"/>
    </row>
    <row r="87" spans="1:9" x14ac:dyDescent="0.3">
      <c r="A87" s="12"/>
      <c r="B87" s="14"/>
      <c r="C87" s="14"/>
      <c r="D87" s="14"/>
      <c r="E87" s="14"/>
      <c r="F87" s="14"/>
      <c r="G87" s="14"/>
      <c r="H87" s="12"/>
      <c r="I87" s="12"/>
    </row>
    <row r="88" spans="1:9" x14ac:dyDescent="0.3">
      <c r="A88" s="12"/>
      <c r="B88" s="14"/>
      <c r="C88" s="14"/>
      <c r="D88" s="14"/>
      <c r="E88" s="14"/>
      <c r="F88" s="14"/>
      <c r="G88" s="14"/>
      <c r="H88" s="12"/>
      <c r="I88" s="12"/>
    </row>
    <row r="89" spans="1:9" x14ac:dyDescent="0.3">
      <c r="A89" s="12"/>
      <c r="B89" s="14"/>
      <c r="C89" s="14"/>
      <c r="D89" s="14"/>
      <c r="E89" s="14"/>
      <c r="F89" s="14"/>
      <c r="G89" s="14"/>
      <c r="H89" s="12"/>
      <c r="I89" s="12"/>
    </row>
    <row r="90" spans="1:9" x14ac:dyDescent="0.3">
      <c r="A90" s="12"/>
      <c r="B90" s="14"/>
      <c r="C90" s="14"/>
      <c r="D90" s="14"/>
      <c r="E90" s="14"/>
      <c r="F90" s="14"/>
      <c r="G90" s="14"/>
      <c r="H90" s="12"/>
      <c r="I90" s="12"/>
    </row>
    <row r="91" spans="1:9" x14ac:dyDescent="0.3">
      <c r="A91" s="12"/>
      <c r="B91" s="14"/>
      <c r="C91" s="14"/>
      <c r="D91" s="14"/>
      <c r="E91" s="14"/>
      <c r="F91" s="14"/>
      <c r="G91" s="14"/>
      <c r="H91" s="12"/>
      <c r="I91" s="12"/>
    </row>
    <row r="92" spans="1:9" x14ac:dyDescent="0.3">
      <c r="A92" s="12"/>
      <c r="B92" s="14"/>
      <c r="C92" s="14"/>
      <c r="D92" s="14"/>
      <c r="E92" s="14"/>
      <c r="F92" s="14"/>
      <c r="G92" s="14"/>
      <c r="H92" s="12"/>
      <c r="I92" s="12"/>
    </row>
    <row r="93" spans="1:9" x14ac:dyDescent="0.3">
      <c r="A93" s="12"/>
      <c r="B93" s="14"/>
      <c r="C93" s="14"/>
      <c r="D93" s="14"/>
      <c r="E93" s="14"/>
      <c r="F93" s="14"/>
      <c r="G93" s="14"/>
      <c r="H93" s="12"/>
      <c r="I93" s="12"/>
    </row>
    <row r="94" spans="1:9" x14ac:dyDescent="0.3">
      <c r="A94" s="12"/>
      <c r="B94" s="14"/>
      <c r="C94" s="14"/>
      <c r="D94" s="14"/>
      <c r="E94" s="14"/>
      <c r="F94" s="14"/>
      <c r="G94" s="14"/>
      <c r="H94" s="12"/>
      <c r="I94" s="12"/>
    </row>
    <row r="95" spans="1:9" x14ac:dyDescent="0.3">
      <c r="A95" s="12"/>
      <c r="B95" s="14"/>
      <c r="C95" s="14"/>
      <c r="D95" s="14"/>
      <c r="E95" s="14"/>
      <c r="F95" s="14"/>
      <c r="G95" s="14"/>
      <c r="H95" s="12"/>
      <c r="I95" s="12"/>
    </row>
    <row r="96" spans="1:9" x14ac:dyDescent="0.3">
      <c r="A96" s="12"/>
      <c r="B96" s="14"/>
      <c r="C96" s="14"/>
      <c r="D96" s="14"/>
      <c r="E96" s="14"/>
      <c r="F96" s="14"/>
      <c r="G96" s="14"/>
      <c r="H96" s="12"/>
      <c r="I96" s="12"/>
    </row>
    <row r="97" spans="1:9" x14ac:dyDescent="0.3">
      <c r="A97" s="12"/>
      <c r="B97" s="14"/>
      <c r="C97" s="14"/>
      <c r="D97" s="14"/>
      <c r="E97" s="14"/>
      <c r="F97" s="14"/>
      <c r="G97" s="14"/>
      <c r="H97" s="12"/>
      <c r="I97" s="12"/>
    </row>
    <row r="98" spans="1:9" x14ac:dyDescent="0.3">
      <c r="A98" s="12"/>
      <c r="B98" s="14"/>
      <c r="C98" s="14"/>
      <c r="D98" s="14"/>
      <c r="E98" s="14"/>
      <c r="F98" s="14"/>
      <c r="G98" s="14"/>
      <c r="H98" s="12"/>
      <c r="I98" s="12"/>
    </row>
    <row r="99" spans="1:9" x14ac:dyDescent="0.3">
      <c r="A99" s="12"/>
      <c r="B99" s="14"/>
      <c r="C99" s="14"/>
      <c r="D99" s="14"/>
      <c r="E99" s="14"/>
      <c r="F99" s="14"/>
      <c r="G99" s="14"/>
      <c r="H99" s="12"/>
      <c r="I99" s="12"/>
    </row>
    <row r="100" spans="1:9" x14ac:dyDescent="0.3">
      <c r="A100" s="12"/>
      <c r="B100" s="14"/>
      <c r="C100" s="14"/>
      <c r="D100" s="14"/>
      <c r="E100" s="14"/>
      <c r="F100" s="14"/>
      <c r="G100" s="14"/>
      <c r="H100" s="12"/>
      <c r="I100" s="12"/>
    </row>
    <row r="101" spans="1:9" x14ac:dyDescent="0.3">
      <c r="A101" s="12"/>
      <c r="B101" s="14"/>
      <c r="C101" s="14"/>
      <c r="D101" s="14"/>
      <c r="E101" s="14"/>
      <c r="F101" s="14"/>
      <c r="G101" s="14"/>
      <c r="H101" s="12"/>
      <c r="I101" s="12"/>
    </row>
    <row r="104" spans="1:9" x14ac:dyDescent="0.3">
      <c r="E104" s="103"/>
    </row>
  </sheetData>
  <autoFilter ref="A2:I2" xr:uid="{F8BB2FE9-1E69-49D3-9FEF-A48D44662161}"/>
  <mergeCells count="1">
    <mergeCell ref="A1:I1"/>
  </mergeCells>
  <phoneticPr fontId="1" type="noConversion"/>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C0A190-C74B-4ADB-8D20-24C9980CA887}">
  <dimension ref="B1:L9"/>
  <sheetViews>
    <sheetView workbookViewId="0">
      <selection activeCell="K20" sqref="K20"/>
    </sheetView>
  </sheetViews>
  <sheetFormatPr defaultRowHeight="14" x14ac:dyDescent="0.3"/>
  <cols>
    <col min="11" max="11" width="23.83203125" customWidth="1"/>
    <col min="12" max="12" width="21.5" customWidth="1"/>
    <col min="13" max="13" width="14.58203125" customWidth="1"/>
  </cols>
  <sheetData>
    <row r="1" spans="2:12" ht="14.5" thickBot="1" x14ac:dyDescent="0.35"/>
    <row r="2" spans="2:12" ht="19.5" thickBot="1" x14ac:dyDescent="0.5">
      <c r="B2" s="234" t="s">
        <v>402</v>
      </c>
      <c r="C2" s="235"/>
      <c r="D2" s="236"/>
      <c r="E2" s="72" t="s">
        <v>403</v>
      </c>
      <c r="F2" s="234" t="s">
        <v>402</v>
      </c>
      <c r="G2" s="235"/>
      <c r="H2" s="236"/>
      <c r="I2" s="72" t="s">
        <v>403</v>
      </c>
      <c r="K2" s="181" t="s">
        <v>1220</v>
      </c>
      <c r="L2" s="179">
        <v>50</v>
      </c>
    </row>
    <row r="3" spans="2:12" ht="19.5" thickBot="1" x14ac:dyDescent="0.5">
      <c r="B3" s="237" t="s">
        <v>404</v>
      </c>
      <c r="C3" s="238"/>
      <c r="D3" s="239"/>
      <c r="E3" s="73" t="s">
        <v>405</v>
      </c>
      <c r="F3" s="237" t="s">
        <v>404</v>
      </c>
      <c r="G3" s="238"/>
      <c r="H3" s="239"/>
      <c r="I3" s="73" t="s">
        <v>405</v>
      </c>
      <c r="K3" s="181" t="s">
        <v>1221</v>
      </c>
      <c r="L3" s="179">
        <f>COUNTIF(I2:I98,"ok")</f>
        <v>0</v>
      </c>
    </row>
    <row r="4" spans="2:12" ht="19.5" thickBot="1" x14ac:dyDescent="0.5">
      <c r="B4" s="240" t="s">
        <v>1130</v>
      </c>
      <c r="C4" s="240" t="s">
        <v>406</v>
      </c>
      <c r="D4" s="74" t="s">
        <v>407</v>
      </c>
      <c r="E4" s="75"/>
      <c r="F4" s="240"/>
      <c r="G4" s="240" t="s">
        <v>406</v>
      </c>
      <c r="H4" s="74" t="s">
        <v>407</v>
      </c>
      <c r="I4" s="75"/>
      <c r="K4" s="182" t="s">
        <v>1211</v>
      </c>
      <c r="L4" s="179">
        <f>COUNTIF(H3:H94,"NG")+COUNTIF(H3:H94,"TBD")</f>
        <v>0</v>
      </c>
    </row>
    <row r="5" spans="2:12" ht="19.5" thickBot="1" x14ac:dyDescent="0.5">
      <c r="B5" s="241"/>
      <c r="C5" s="242"/>
      <c r="D5" s="76" t="s">
        <v>408</v>
      </c>
      <c r="E5" s="75"/>
      <c r="F5" s="241"/>
      <c r="G5" s="242"/>
      <c r="H5" s="76" t="s">
        <v>408</v>
      </c>
      <c r="I5" s="75"/>
      <c r="K5" s="181" t="s">
        <v>1212</v>
      </c>
      <c r="L5" s="179">
        <f>L3-L4-L6-L9</f>
        <v>0</v>
      </c>
    </row>
    <row r="6" spans="2:12" ht="19.5" thickBot="1" x14ac:dyDescent="0.5">
      <c r="B6" s="241"/>
      <c r="C6" s="243" t="s">
        <v>409</v>
      </c>
      <c r="D6" s="74" t="s">
        <v>407</v>
      </c>
      <c r="E6" s="75"/>
      <c r="F6" s="241"/>
      <c r="G6" s="243" t="s">
        <v>409</v>
      </c>
      <c r="H6" s="74" t="s">
        <v>407</v>
      </c>
      <c r="I6" s="75"/>
      <c r="K6" s="183" t="s">
        <v>1201</v>
      </c>
      <c r="L6" s="179">
        <f>COUNTIF(H3:H103,"to do")</f>
        <v>0</v>
      </c>
    </row>
    <row r="7" spans="2:12" ht="14.5" thickBot="1" x14ac:dyDescent="0.35">
      <c r="B7" s="241"/>
      <c r="C7" s="242"/>
      <c r="D7" s="76" t="s">
        <v>408</v>
      </c>
      <c r="E7" s="75"/>
      <c r="F7" s="241"/>
      <c r="G7" s="242"/>
      <c r="H7" s="76" t="s">
        <v>408</v>
      </c>
      <c r="I7" s="75"/>
    </row>
    <row r="8" spans="2:12" ht="14.5" thickBot="1" x14ac:dyDescent="0.35">
      <c r="B8" s="241"/>
      <c r="C8" s="243" t="s">
        <v>410</v>
      </c>
      <c r="D8" s="74" t="s">
        <v>407</v>
      </c>
      <c r="E8" s="75"/>
      <c r="F8" s="241"/>
      <c r="G8" s="243" t="s">
        <v>410</v>
      </c>
      <c r="H8" s="74" t="s">
        <v>407</v>
      </c>
      <c r="I8" s="75"/>
    </row>
    <row r="9" spans="2:12" ht="14.5" thickBot="1" x14ac:dyDescent="0.35">
      <c r="B9" s="242"/>
      <c r="C9" s="242"/>
      <c r="D9" s="76" t="s">
        <v>408</v>
      </c>
      <c r="E9" s="75"/>
      <c r="F9" s="242"/>
      <c r="G9" s="242"/>
      <c r="H9" s="76" t="s">
        <v>408</v>
      </c>
      <c r="I9" s="75"/>
    </row>
  </sheetData>
  <mergeCells count="12">
    <mergeCell ref="B2:D2"/>
    <mergeCell ref="B3:D3"/>
    <mergeCell ref="B4:B9"/>
    <mergeCell ref="C4:C5"/>
    <mergeCell ref="C6:C7"/>
    <mergeCell ref="C8:C9"/>
    <mergeCell ref="F2:H2"/>
    <mergeCell ref="F3:H3"/>
    <mergeCell ref="F4:F9"/>
    <mergeCell ref="G4:G5"/>
    <mergeCell ref="G6:G7"/>
    <mergeCell ref="G8:G9"/>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03C20-8A5B-4084-97E2-B23442C1FDDA}">
  <dimension ref="A1:M299"/>
  <sheetViews>
    <sheetView topLeftCell="A22" workbookViewId="0">
      <selection activeCell="E127" sqref="E127"/>
    </sheetView>
  </sheetViews>
  <sheetFormatPr defaultRowHeight="14" x14ac:dyDescent="0.3"/>
  <cols>
    <col min="1" max="1" width="5.58203125" style="89" customWidth="1"/>
    <col min="2" max="2" width="5.58203125" style="90" customWidth="1"/>
    <col min="3" max="3" width="28.08203125" style="91" customWidth="1"/>
    <col min="4" max="4" width="18.33203125" style="92" bestFit="1" customWidth="1"/>
    <col min="5" max="5" width="18.33203125" style="92" customWidth="1"/>
    <col min="6" max="6" width="20.25" style="92" bestFit="1" customWidth="1"/>
    <col min="9" max="9" width="13.83203125" customWidth="1"/>
  </cols>
  <sheetData>
    <row r="1" spans="1:13" ht="14.5" thickBot="1" x14ac:dyDescent="0.35">
      <c r="A1" s="80"/>
      <c r="B1" s="81"/>
      <c r="C1" s="82"/>
      <c r="D1" s="83" t="s">
        <v>791</v>
      </c>
      <c r="E1" s="83"/>
      <c r="F1" s="83"/>
    </row>
    <row r="2" spans="1:13" ht="19" x14ac:dyDescent="0.45">
      <c r="A2" s="84"/>
      <c r="B2" s="248" t="s">
        <v>131</v>
      </c>
      <c r="C2" s="249"/>
      <c r="D2" s="85" t="s">
        <v>792</v>
      </c>
      <c r="E2" s="85" t="s">
        <v>792</v>
      </c>
      <c r="F2" s="85" t="s">
        <v>793</v>
      </c>
      <c r="I2" s="128" t="s">
        <v>1220</v>
      </c>
      <c r="J2" s="129">
        <f>COUNTA(D3:F303)</f>
        <v>273</v>
      </c>
      <c r="K2" s="129"/>
      <c r="L2" s="129"/>
      <c r="M2" s="130"/>
    </row>
    <row r="3" spans="1:13" ht="19" x14ac:dyDescent="0.45">
      <c r="A3" s="84"/>
      <c r="B3" s="250" t="s">
        <v>794</v>
      </c>
      <c r="C3" s="251"/>
      <c r="D3" s="85" t="s">
        <v>795</v>
      </c>
      <c r="E3" s="85" t="s">
        <v>1918</v>
      </c>
      <c r="F3" s="85"/>
      <c r="I3" s="131" t="s">
        <v>1221</v>
      </c>
      <c r="J3" s="132">
        <f>COUNTIF(G2:G300,"ok")</f>
        <v>0</v>
      </c>
      <c r="K3" s="132"/>
      <c r="L3" s="132"/>
      <c r="M3" s="133"/>
    </row>
    <row r="4" spans="1:13" ht="19" x14ac:dyDescent="0.45">
      <c r="A4" s="84"/>
      <c r="B4" s="250" t="s">
        <v>796</v>
      </c>
      <c r="C4" s="251"/>
      <c r="D4" s="85" t="s">
        <v>3</v>
      </c>
      <c r="E4" s="85" t="s">
        <v>3</v>
      </c>
      <c r="F4" s="85"/>
      <c r="I4" s="131" t="s">
        <v>1211</v>
      </c>
      <c r="J4" s="132">
        <f>COUNTIF(G2:G300,"NG")+COUNTIF(G2:G300,"TBD")</f>
        <v>0</v>
      </c>
      <c r="K4" s="132"/>
      <c r="L4" s="132"/>
      <c r="M4" s="133"/>
    </row>
    <row r="5" spans="1:13" ht="19" x14ac:dyDescent="0.45">
      <c r="A5" s="84"/>
      <c r="B5" s="250" t="s">
        <v>797</v>
      </c>
      <c r="C5" s="251"/>
      <c r="D5" s="85" t="s">
        <v>798</v>
      </c>
      <c r="E5" s="85" t="s">
        <v>1919</v>
      </c>
      <c r="F5" s="85"/>
      <c r="I5" s="131" t="s">
        <v>1212</v>
      </c>
      <c r="J5" s="132">
        <f>J2-J3-J4-J6</f>
        <v>273</v>
      </c>
      <c r="K5" s="132"/>
      <c r="L5" s="132"/>
      <c r="M5" s="133"/>
    </row>
    <row r="6" spans="1:13" ht="19.5" thickBot="1" x14ac:dyDescent="0.5">
      <c r="A6" s="84"/>
      <c r="B6" s="250" t="s">
        <v>799</v>
      </c>
      <c r="C6" s="251"/>
      <c r="D6" s="85" t="s">
        <v>800</v>
      </c>
      <c r="E6" s="85" t="s">
        <v>1920</v>
      </c>
      <c r="F6" s="85"/>
      <c r="I6" s="134" t="s">
        <v>1201</v>
      </c>
      <c r="J6" s="135">
        <f>COUNTIF(G2:G300,"to do")</f>
        <v>0</v>
      </c>
      <c r="K6" s="135"/>
      <c r="L6" s="135"/>
      <c r="M6" s="136"/>
    </row>
    <row r="7" spans="1:13" s="95" customFormat="1" ht="14.5" x14ac:dyDescent="0.3">
      <c r="A7" s="93" t="s">
        <v>801</v>
      </c>
      <c r="B7" s="246" t="s">
        <v>96</v>
      </c>
      <c r="C7" s="247"/>
      <c r="D7" s="94"/>
      <c r="E7" s="94"/>
      <c r="F7" s="94"/>
    </row>
    <row r="8" spans="1:13" x14ac:dyDescent="0.3">
      <c r="A8" s="86">
        <v>1</v>
      </c>
      <c r="B8" s="244" t="s">
        <v>110</v>
      </c>
      <c r="C8" s="245"/>
      <c r="D8" s="87" t="s">
        <v>919</v>
      </c>
      <c r="E8" s="87"/>
      <c r="F8" s="87"/>
    </row>
    <row r="9" spans="1:13" s="95" customFormat="1" ht="14.5" x14ac:dyDescent="0.3">
      <c r="A9" s="93" t="s">
        <v>803</v>
      </c>
      <c r="B9" s="246" t="s">
        <v>804</v>
      </c>
      <c r="C9" s="247"/>
      <c r="D9" s="94"/>
      <c r="E9" s="94"/>
      <c r="F9" s="94"/>
    </row>
    <row r="10" spans="1:13" s="95" customFormat="1" ht="14.5" x14ac:dyDescent="0.3">
      <c r="A10" s="93" t="s">
        <v>822</v>
      </c>
      <c r="B10" s="96" t="s">
        <v>825</v>
      </c>
      <c r="C10" s="97"/>
      <c r="D10" s="94"/>
      <c r="E10" s="94"/>
      <c r="F10" s="94"/>
    </row>
    <row r="11" spans="1:13" s="95" customFormat="1" ht="14.5" x14ac:dyDescent="0.3">
      <c r="A11" s="93" t="s">
        <v>824</v>
      </c>
      <c r="B11" s="96" t="s">
        <v>826</v>
      </c>
      <c r="C11" s="97"/>
      <c r="D11" s="94"/>
      <c r="E11" s="94"/>
      <c r="F11" s="94"/>
    </row>
    <row r="12" spans="1:13" x14ac:dyDescent="0.3">
      <c r="A12" s="86"/>
      <c r="B12" s="244" t="s">
        <v>818</v>
      </c>
      <c r="C12" s="245" t="s">
        <v>158</v>
      </c>
      <c r="D12" s="87" t="s">
        <v>920</v>
      </c>
      <c r="E12" s="87" t="s">
        <v>920</v>
      </c>
      <c r="F12" s="87"/>
    </row>
    <row r="13" spans="1:13" x14ac:dyDescent="0.3">
      <c r="A13" s="86"/>
      <c r="B13" s="244" t="s">
        <v>819</v>
      </c>
      <c r="C13" s="245" t="s">
        <v>159</v>
      </c>
      <c r="D13" s="87" t="s">
        <v>921</v>
      </c>
      <c r="E13" s="87" t="s">
        <v>921</v>
      </c>
      <c r="F13" s="87"/>
    </row>
    <row r="14" spans="1:13" ht="19" customHeight="1" x14ac:dyDescent="0.3">
      <c r="A14" s="86"/>
      <c r="B14" s="244" t="s">
        <v>820</v>
      </c>
      <c r="C14" s="245"/>
      <c r="D14" s="87" t="s">
        <v>922</v>
      </c>
      <c r="E14" s="87" t="s">
        <v>922</v>
      </c>
      <c r="F14" s="87"/>
    </row>
    <row r="15" spans="1:13" ht="19" customHeight="1" x14ac:dyDescent="0.3">
      <c r="A15" s="86"/>
      <c r="B15" s="244" t="s">
        <v>821</v>
      </c>
      <c r="C15" s="245"/>
      <c r="D15" s="87" t="s">
        <v>920</v>
      </c>
      <c r="E15" s="87" t="s">
        <v>920</v>
      </c>
      <c r="F15" s="87"/>
    </row>
    <row r="16" spans="1:13" s="95" customFormat="1" ht="14.5" x14ac:dyDescent="0.3">
      <c r="A16" s="93" t="s">
        <v>827</v>
      </c>
      <c r="B16" s="96" t="s">
        <v>828</v>
      </c>
      <c r="C16" s="97"/>
      <c r="D16" s="94"/>
      <c r="E16" s="94"/>
      <c r="F16" s="94"/>
    </row>
    <row r="17" spans="1:6" x14ac:dyDescent="0.3">
      <c r="A17" s="86"/>
      <c r="B17" s="244" t="s">
        <v>823</v>
      </c>
      <c r="C17" s="245"/>
      <c r="D17" s="87" t="s">
        <v>980</v>
      </c>
      <c r="E17" s="87" t="s">
        <v>1921</v>
      </c>
      <c r="F17" s="87"/>
    </row>
    <row r="18" spans="1:6" x14ac:dyDescent="0.3">
      <c r="A18" s="86"/>
      <c r="B18" s="244" t="s">
        <v>85</v>
      </c>
      <c r="C18" s="245"/>
      <c r="D18" s="87" t="s">
        <v>980</v>
      </c>
      <c r="E18" s="87" t="s">
        <v>1921</v>
      </c>
      <c r="F18" s="87"/>
    </row>
    <row r="19" spans="1:6" s="95" customFormat="1" ht="14.5" x14ac:dyDescent="0.3">
      <c r="A19" s="93" t="s">
        <v>829</v>
      </c>
      <c r="B19" s="96" t="s">
        <v>830</v>
      </c>
      <c r="C19" s="97"/>
      <c r="D19" s="94"/>
      <c r="E19" s="94"/>
      <c r="F19" s="94"/>
    </row>
    <row r="20" spans="1:6" x14ac:dyDescent="0.3">
      <c r="A20" s="86"/>
      <c r="B20" s="244" t="s">
        <v>86</v>
      </c>
      <c r="C20" s="245" t="s">
        <v>165</v>
      </c>
      <c r="D20" s="87" t="s">
        <v>924</v>
      </c>
      <c r="E20" s="87" t="s">
        <v>924</v>
      </c>
      <c r="F20" s="87"/>
    </row>
    <row r="21" spans="1:6" x14ac:dyDescent="0.3">
      <c r="A21" s="86"/>
      <c r="B21" s="244" t="s">
        <v>831</v>
      </c>
      <c r="C21" s="245" t="s">
        <v>166</v>
      </c>
      <c r="D21" s="87" t="s">
        <v>925</v>
      </c>
      <c r="E21" s="87" t="s">
        <v>925</v>
      </c>
      <c r="F21" s="87"/>
    </row>
    <row r="22" spans="1:6" x14ac:dyDescent="0.3">
      <c r="A22" s="86"/>
      <c r="B22" s="244" t="s">
        <v>832</v>
      </c>
      <c r="C22" s="245" t="s">
        <v>167</v>
      </c>
      <c r="D22" s="87" t="s">
        <v>926</v>
      </c>
      <c r="E22" s="87" t="s">
        <v>926</v>
      </c>
      <c r="F22" s="87"/>
    </row>
    <row r="23" spans="1:6" x14ac:dyDescent="0.3">
      <c r="A23" s="86"/>
      <c r="B23" s="244" t="s">
        <v>833</v>
      </c>
      <c r="C23" s="245" t="s">
        <v>168</v>
      </c>
      <c r="D23" s="87" t="s">
        <v>927</v>
      </c>
      <c r="E23" s="87" t="s">
        <v>927</v>
      </c>
      <c r="F23" s="87"/>
    </row>
    <row r="24" spans="1:6" s="95" customFormat="1" ht="14.5" x14ac:dyDescent="0.3">
      <c r="A24" s="93" t="s">
        <v>834</v>
      </c>
      <c r="B24" s="96" t="s">
        <v>835</v>
      </c>
      <c r="C24" s="97"/>
      <c r="D24" s="94"/>
      <c r="E24" s="94"/>
      <c r="F24" s="94"/>
    </row>
    <row r="25" spans="1:6" s="95" customFormat="1" ht="14.5" x14ac:dyDescent="0.3">
      <c r="A25" s="93" t="s">
        <v>836</v>
      </c>
      <c r="B25" s="96" t="s">
        <v>837</v>
      </c>
      <c r="C25" s="97"/>
      <c r="D25" s="94"/>
      <c r="E25" s="94"/>
      <c r="F25" s="94"/>
    </row>
    <row r="26" spans="1:6" x14ac:dyDescent="0.3">
      <c r="A26" s="86"/>
      <c r="B26" s="244" t="s">
        <v>928</v>
      </c>
      <c r="C26" s="245" t="s">
        <v>169</v>
      </c>
      <c r="D26" s="87" t="s">
        <v>934</v>
      </c>
      <c r="E26" s="87" t="s">
        <v>923</v>
      </c>
      <c r="F26" s="87"/>
    </row>
    <row r="27" spans="1:6" x14ac:dyDescent="0.3">
      <c r="A27" s="86"/>
      <c r="B27" s="244" t="s">
        <v>929</v>
      </c>
      <c r="C27" s="245" t="s">
        <v>170</v>
      </c>
      <c r="D27" s="87" t="s">
        <v>934</v>
      </c>
      <c r="E27" s="87" t="s">
        <v>934</v>
      </c>
      <c r="F27" s="87"/>
    </row>
    <row r="28" spans="1:6" x14ac:dyDescent="0.3">
      <c r="A28" s="86"/>
      <c r="B28" s="244" t="s">
        <v>930</v>
      </c>
      <c r="C28" s="245" t="s">
        <v>171</v>
      </c>
      <c r="D28" s="87" t="s">
        <v>803</v>
      </c>
      <c r="E28" s="87" t="s">
        <v>803</v>
      </c>
      <c r="F28" s="87"/>
    </row>
    <row r="29" spans="1:6" x14ac:dyDescent="0.3">
      <c r="A29" s="86"/>
      <c r="B29" s="244" t="s">
        <v>931</v>
      </c>
      <c r="C29" s="245" t="s">
        <v>172</v>
      </c>
      <c r="D29" s="87" t="s">
        <v>934</v>
      </c>
      <c r="E29" s="87" t="s">
        <v>934</v>
      </c>
      <c r="F29" s="87"/>
    </row>
    <row r="30" spans="1:6" x14ac:dyDescent="0.3">
      <c r="A30" s="86"/>
      <c r="B30" s="244" t="s">
        <v>932</v>
      </c>
      <c r="C30" s="245" t="s">
        <v>173</v>
      </c>
      <c r="D30" s="87" t="s">
        <v>803</v>
      </c>
      <c r="E30" s="87" t="s">
        <v>803</v>
      </c>
      <c r="F30" s="87"/>
    </row>
    <row r="31" spans="1:6" x14ac:dyDescent="0.3">
      <c r="A31" s="86"/>
      <c r="B31" s="244" t="s">
        <v>933</v>
      </c>
      <c r="C31" s="245" t="s">
        <v>174</v>
      </c>
      <c r="D31" s="87" t="s">
        <v>837</v>
      </c>
      <c r="E31" s="87" t="s">
        <v>116</v>
      </c>
      <c r="F31" s="87"/>
    </row>
    <row r="32" spans="1:6" x14ac:dyDescent="0.3">
      <c r="A32" s="86"/>
      <c r="B32" s="244" t="s">
        <v>935</v>
      </c>
      <c r="C32" s="245"/>
      <c r="D32" s="87" t="s">
        <v>980</v>
      </c>
      <c r="E32" s="87" t="s">
        <v>980</v>
      </c>
      <c r="F32" s="87"/>
    </row>
    <row r="33" spans="1:6" s="95" customFormat="1" ht="14.5" x14ac:dyDescent="0.3">
      <c r="A33" s="93" t="s">
        <v>936</v>
      </c>
      <c r="B33" s="96" t="s">
        <v>937</v>
      </c>
      <c r="C33" s="97"/>
      <c r="D33" s="94"/>
      <c r="E33" s="94"/>
      <c r="F33" s="94"/>
    </row>
    <row r="34" spans="1:6" x14ac:dyDescent="0.3">
      <c r="A34" s="86"/>
      <c r="B34" s="244" t="s">
        <v>938</v>
      </c>
      <c r="C34" s="245"/>
      <c r="D34" s="87" t="s">
        <v>980</v>
      </c>
      <c r="E34" s="87" t="s">
        <v>980</v>
      </c>
      <c r="F34" s="87"/>
    </row>
    <row r="35" spans="1:6" x14ac:dyDescent="0.3">
      <c r="A35" s="86"/>
      <c r="B35" s="244" t="s">
        <v>806</v>
      </c>
      <c r="C35" s="245"/>
      <c r="D35" s="87" t="s">
        <v>807</v>
      </c>
      <c r="E35" s="87" t="s">
        <v>807</v>
      </c>
      <c r="F35" s="87"/>
    </row>
    <row r="36" spans="1:6" x14ac:dyDescent="0.3">
      <c r="A36" s="86"/>
      <c r="B36" s="244" t="s">
        <v>808</v>
      </c>
      <c r="C36" s="245"/>
      <c r="D36" s="87"/>
      <c r="E36" s="87"/>
      <c r="F36" s="87"/>
    </row>
    <row r="37" spans="1:6" x14ac:dyDescent="0.3">
      <c r="A37" s="86"/>
      <c r="B37" s="244" t="s">
        <v>809</v>
      </c>
      <c r="C37" s="245"/>
      <c r="D37" s="87" t="s">
        <v>810</v>
      </c>
      <c r="E37" s="87" t="s">
        <v>810</v>
      </c>
      <c r="F37" s="87"/>
    </row>
    <row r="38" spans="1:6" x14ac:dyDescent="0.3">
      <c r="A38" s="86"/>
      <c r="B38" s="244" t="s">
        <v>811</v>
      </c>
      <c r="C38" s="245"/>
      <c r="D38" s="87" t="s">
        <v>939</v>
      </c>
      <c r="E38" s="87" t="s">
        <v>939</v>
      </c>
      <c r="F38" s="87"/>
    </row>
    <row r="39" spans="1:6" x14ac:dyDescent="0.3">
      <c r="A39" s="86"/>
      <c r="B39" s="244" t="s">
        <v>812</v>
      </c>
      <c r="C39" s="245"/>
      <c r="D39" s="87" t="s">
        <v>813</v>
      </c>
      <c r="E39" s="87" t="s">
        <v>813</v>
      </c>
      <c r="F39" s="87"/>
    </row>
    <row r="40" spans="1:6" x14ac:dyDescent="0.3">
      <c r="A40" s="86"/>
      <c r="B40" s="244" t="s">
        <v>814</v>
      </c>
      <c r="C40" s="245"/>
      <c r="D40" s="87"/>
      <c r="E40" s="87"/>
      <c r="F40" s="87"/>
    </row>
    <row r="41" spans="1:6" x14ac:dyDescent="0.3">
      <c r="A41" s="86"/>
      <c r="B41" s="244" t="s">
        <v>815</v>
      </c>
      <c r="C41" s="245"/>
      <c r="D41" s="87" t="s">
        <v>810</v>
      </c>
      <c r="E41" s="87" t="s">
        <v>810</v>
      </c>
      <c r="F41" s="87"/>
    </row>
    <row r="42" spans="1:6" x14ac:dyDescent="0.3">
      <c r="A42" s="86"/>
      <c r="B42" s="244" t="s">
        <v>816</v>
      </c>
      <c r="C42" s="245"/>
      <c r="D42" s="87" t="s">
        <v>939</v>
      </c>
      <c r="E42" s="87" t="s">
        <v>939</v>
      </c>
      <c r="F42" s="87"/>
    </row>
    <row r="43" spans="1:6" s="95" customFormat="1" ht="14.5" x14ac:dyDescent="0.3">
      <c r="A43" s="93" t="s">
        <v>940</v>
      </c>
      <c r="B43" s="96" t="s">
        <v>234</v>
      </c>
      <c r="C43" s="97"/>
      <c r="D43" s="94"/>
      <c r="E43" s="94"/>
      <c r="F43" s="94"/>
    </row>
    <row r="44" spans="1:6" s="95" customFormat="1" ht="14.5" x14ac:dyDescent="0.3">
      <c r="A44" s="93" t="s">
        <v>947</v>
      </c>
      <c r="B44" s="96" t="s">
        <v>941</v>
      </c>
      <c r="C44" s="97"/>
      <c r="D44" s="94"/>
      <c r="E44" s="94"/>
      <c r="F44" s="94"/>
    </row>
    <row r="45" spans="1:6" x14ac:dyDescent="0.3">
      <c r="A45" s="86"/>
      <c r="B45" s="244" t="s">
        <v>942</v>
      </c>
      <c r="C45" s="245"/>
      <c r="D45" s="87" t="s">
        <v>943</v>
      </c>
      <c r="E45" s="87" t="s">
        <v>943</v>
      </c>
      <c r="F45" s="87"/>
    </row>
    <row r="46" spans="1:6" s="95" customFormat="1" ht="14.5" x14ac:dyDescent="0.3">
      <c r="A46" s="93" t="s">
        <v>948</v>
      </c>
      <c r="B46" s="96" t="s">
        <v>944</v>
      </c>
      <c r="C46" s="97"/>
      <c r="D46" s="94" t="s">
        <v>945</v>
      </c>
      <c r="E46" s="94" t="s">
        <v>945</v>
      </c>
      <c r="F46" s="94"/>
    </row>
    <row r="47" spans="1:6" s="95" customFormat="1" ht="14.5" x14ac:dyDescent="0.3">
      <c r="A47" s="93" t="s">
        <v>949</v>
      </c>
      <c r="B47" s="96" t="s">
        <v>946</v>
      </c>
      <c r="C47" s="97"/>
      <c r="D47" s="94"/>
      <c r="E47" s="94"/>
      <c r="F47" s="94"/>
    </row>
    <row r="48" spans="1:6" x14ac:dyDescent="0.3">
      <c r="A48" s="86"/>
      <c r="B48" s="244" t="s">
        <v>950</v>
      </c>
      <c r="C48" s="245"/>
      <c r="D48" s="87" t="s">
        <v>923</v>
      </c>
      <c r="E48" s="87" t="s">
        <v>923</v>
      </c>
      <c r="F48" s="87"/>
    </row>
    <row r="49" spans="1:6" x14ac:dyDescent="0.3">
      <c r="A49" s="86"/>
      <c r="B49" s="244" t="s">
        <v>951</v>
      </c>
      <c r="C49" s="245"/>
      <c r="D49" s="87" t="s">
        <v>980</v>
      </c>
      <c r="E49" s="87" t="s">
        <v>980</v>
      </c>
      <c r="F49" s="87"/>
    </row>
    <row r="50" spans="1:6" x14ac:dyDescent="0.3">
      <c r="A50" s="86"/>
      <c r="B50" s="244" t="s">
        <v>952</v>
      </c>
      <c r="C50" s="245"/>
      <c r="D50" s="87" t="s">
        <v>802</v>
      </c>
      <c r="E50" s="87" t="s">
        <v>802</v>
      </c>
      <c r="F50" s="87"/>
    </row>
    <row r="51" spans="1:6" s="95" customFormat="1" ht="14.5" x14ac:dyDescent="0.3">
      <c r="A51" s="93" t="s">
        <v>953</v>
      </c>
      <c r="B51" s="96" t="s">
        <v>954</v>
      </c>
      <c r="C51" s="97"/>
      <c r="D51" s="94"/>
      <c r="E51" s="94"/>
      <c r="F51" s="94"/>
    </row>
    <row r="52" spans="1:6" x14ac:dyDescent="0.3">
      <c r="A52" s="86"/>
      <c r="B52" s="244" t="s">
        <v>955</v>
      </c>
      <c r="C52" s="245"/>
      <c r="D52" s="87" t="s">
        <v>980</v>
      </c>
      <c r="E52" s="87" t="s">
        <v>980</v>
      </c>
      <c r="F52" s="87"/>
    </row>
    <row r="53" spans="1:6" x14ac:dyDescent="0.3">
      <c r="A53" s="86"/>
      <c r="B53" s="244" t="s">
        <v>956</v>
      </c>
      <c r="C53" s="245"/>
      <c r="D53" s="87" t="s">
        <v>980</v>
      </c>
      <c r="E53" s="87" t="s">
        <v>980</v>
      </c>
      <c r="F53" s="87"/>
    </row>
    <row r="54" spans="1:6" x14ac:dyDescent="0.3">
      <c r="A54" s="86"/>
      <c r="B54" s="244" t="s">
        <v>964</v>
      </c>
      <c r="C54" s="245"/>
      <c r="D54" s="88" t="s">
        <v>958</v>
      </c>
      <c r="E54" s="88" t="s">
        <v>958</v>
      </c>
      <c r="F54" s="87"/>
    </row>
    <row r="55" spans="1:6" x14ac:dyDescent="0.3">
      <c r="A55" s="86"/>
      <c r="B55" s="244" t="s">
        <v>963</v>
      </c>
      <c r="C55" s="245"/>
      <c r="D55" s="88" t="s">
        <v>958</v>
      </c>
      <c r="E55" s="88" t="s">
        <v>958</v>
      </c>
      <c r="F55" s="87"/>
    </row>
    <row r="56" spans="1:6" x14ac:dyDescent="0.3">
      <c r="A56" s="86"/>
      <c r="B56" s="244" t="s">
        <v>962</v>
      </c>
      <c r="C56" s="245"/>
      <c r="D56" s="88" t="s">
        <v>958</v>
      </c>
      <c r="E56" s="88" t="s">
        <v>958</v>
      </c>
      <c r="F56" s="87"/>
    </row>
    <row r="57" spans="1:6" x14ac:dyDescent="0.3">
      <c r="A57" s="86"/>
      <c r="B57" s="244" t="s">
        <v>961</v>
      </c>
      <c r="C57" s="245"/>
      <c r="D57" s="88" t="s">
        <v>958</v>
      </c>
      <c r="E57" s="88" t="s">
        <v>958</v>
      </c>
      <c r="F57" s="87"/>
    </row>
    <row r="58" spans="1:6" x14ac:dyDescent="0.3">
      <c r="A58" s="86"/>
      <c r="B58" s="244" t="s">
        <v>960</v>
      </c>
      <c r="C58" s="245"/>
      <c r="D58" s="88" t="s">
        <v>958</v>
      </c>
      <c r="E58" s="88" t="s">
        <v>958</v>
      </c>
      <c r="F58" s="87"/>
    </row>
    <row r="59" spans="1:6" x14ac:dyDescent="0.3">
      <c r="A59" s="86"/>
      <c r="B59" s="244" t="s">
        <v>959</v>
      </c>
      <c r="C59" s="245"/>
      <c r="D59" s="88" t="s">
        <v>958</v>
      </c>
      <c r="E59" s="88" t="s">
        <v>958</v>
      </c>
      <c r="F59" s="87"/>
    </row>
    <row r="60" spans="1:6" x14ac:dyDescent="0.3">
      <c r="A60" s="86"/>
      <c r="B60" s="244" t="s">
        <v>957</v>
      </c>
      <c r="C60" s="245"/>
      <c r="D60" s="88" t="s">
        <v>958</v>
      </c>
      <c r="E60" s="88" t="s">
        <v>958</v>
      </c>
      <c r="F60" s="87"/>
    </row>
    <row r="61" spans="1:6" x14ac:dyDescent="0.3">
      <c r="A61" s="86"/>
      <c r="B61" s="244" t="s">
        <v>966</v>
      </c>
      <c r="C61" s="245"/>
      <c r="D61" s="88" t="s">
        <v>958</v>
      </c>
      <c r="E61" s="88" t="s">
        <v>958</v>
      </c>
      <c r="F61" s="87"/>
    </row>
    <row r="62" spans="1:6" x14ac:dyDescent="0.3">
      <c r="A62" s="86"/>
      <c r="B62" s="244" t="s">
        <v>967</v>
      </c>
      <c r="C62" s="245"/>
      <c r="D62" s="88" t="s">
        <v>958</v>
      </c>
      <c r="E62" s="88" t="s">
        <v>958</v>
      </c>
      <c r="F62" s="87"/>
    </row>
    <row r="63" spans="1:6" x14ac:dyDescent="0.3">
      <c r="A63" s="86"/>
      <c r="B63" s="244" t="s">
        <v>968</v>
      </c>
      <c r="C63" s="245"/>
      <c r="D63" s="88" t="s">
        <v>958</v>
      </c>
      <c r="E63" s="88" t="s">
        <v>958</v>
      </c>
      <c r="F63" s="87"/>
    </row>
    <row r="64" spans="1:6" x14ac:dyDescent="0.3">
      <c r="A64" s="86"/>
      <c r="B64" s="244" t="s">
        <v>969</v>
      </c>
      <c r="C64" s="245"/>
      <c r="D64" s="88" t="s">
        <v>958</v>
      </c>
      <c r="E64" s="88" t="s">
        <v>958</v>
      </c>
      <c r="F64" s="87"/>
    </row>
    <row r="65" spans="1:6" x14ac:dyDescent="0.3">
      <c r="A65" s="86"/>
      <c r="B65" s="244" t="s">
        <v>970</v>
      </c>
      <c r="C65" s="245"/>
      <c r="D65" s="88" t="s">
        <v>958</v>
      </c>
      <c r="E65" s="88" t="s">
        <v>958</v>
      </c>
      <c r="F65" s="87"/>
    </row>
    <row r="66" spans="1:6" x14ac:dyDescent="0.3">
      <c r="A66" s="86"/>
      <c r="B66" s="244" t="s">
        <v>971</v>
      </c>
      <c r="C66" s="245"/>
      <c r="D66" s="88" t="s">
        <v>958</v>
      </c>
      <c r="E66" s="88" t="s">
        <v>958</v>
      </c>
      <c r="F66" s="87"/>
    </row>
    <row r="67" spans="1:6" x14ac:dyDescent="0.3">
      <c r="A67" s="86"/>
      <c r="B67" s="244" t="s">
        <v>965</v>
      </c>
      <c r="C67" s="245"/>
      <c r="D67" s="88" t="s">
        <v>958</v>
      </c>
      <c r="E67" s="88" t="s">
        <v>958</v>
      </c>
      <c r="F67" s="87"/>
    </row>
    <row r="68" spans="1:6" s="95" customFormat="1" ht="14.5" x14ac:dyDescent="0.3">
      <c r="A68" s="93" t="s">
        <v>972</v>
      </c>
      <c r="B68" s="96" t="s">
        <v>973</v>
      </c>
      <c r="C68" s="97"/>
      <c r="D68" s="94" t="s">
        <v>980</v>
      </c>
      <c r="E68" s="94" t="s">
        <v>980</v>
      </c>
      <c r="F68" s="94"/>
    </row>
    <row r="69" spans="1:6" s="95" customFormat="1" ht="14.5" x14ac:dyDescent="0.3">
      <c r="A69" s="93" t="s">
        <v>974</v>
      </c>
      <c r="B69" s="96" t="s">
        <v>975</v>
      </c>
      <c r="C69" s="97"/>
      <c r="D69" s="94" t="s">
        <v>980</v>
      </c>
      <c r="E69" s="94" t="s">
        <v>980</v>
      </c>
      <c r="F69" s="94"/>
    </row>
    <row r="70" spans="1:6" s="95" customFormat="1" ht="14.5" x14ac:dyDescent="0.3">
      <c r="A70" s="93" t="s">
        <v>976</v>
      </c>
      <c r="B70" s="96" t="s">
        <v>977</v>
      </c>
      <c r="C70" s="97"/>
      <c r="D70" s="94" t="s">
        <v>980</v>
      </c>
      <c r="E70" s="94" t="s">
        <v>980</v>
      </c>
      <c r="F70" s="94"/>
    </row>
    <row r="71" spans="1:6" s="95" customFormat="1" ht="14.5" x14ac:dyDescent="0.3">
      <c r="A71" s="93" t="s">
        <v>1122</v>
      </c>
      <c r="B71" s="96" t="s">
        <v>978</v>
      </c>
      <c r="C71" s="97"/>
      <c r="D71" s="94"/>
      <c r="E71" s="94"/>
      <c r="F71" s="94"/>
    </row>
    <row r="72" spans="1:6" s="95" customFormat="1" ht="14.5" x14ac:dyDescent="0.3">
      <c r="A72" s="93" t="s">
        <v>1123</v>
      </c>
      <c r="B72" s="96" t="s">
        <v>979</v>
      </c>
      <c r="C72" s="97"/>
      <c r="D72" s="94" t="s">
        <v>981</v>
      </c>
      <c r="E72" s="94" t="s">
        <v>981</v>
      </c>
      <c r="F72" s="94"/>
    </row>
    <row r="73" spans="1:6" s="95" customFormat="1" ht="14.5" x14ac:dyDescent="0.3">
      <c r="A73" s="93" t="s">
        <v>982</v>
      </c>
      <c r="B73" s="170" t="s">
        <v>1923</v>
      </c>
      <c r="C73" s="171"/>
      <c r="D73" s="94"/>
      <c r="E73" s="94" t="s">
        <v>919</v>
      </c>
      <c r="F73" s="94"/>
    </row>
    <row r="74" spans="1:6" s="95" customFormat="1" ht="14.5" x14ac:dyDescent="0.3">
      <c r="A74" s="93" t="s">
        <v>984</v>
      </c>
      <c r="B74" s="96" t="s">
        <v>983</v>
      </c>
      <c r="C74" s="97"/>
      <c r="D74" s="94" t="s">
        <v>980</v>
      </c>
      <c r="E74" s="94" t="s">
        <v>980</v>
      </c>
      <c r="F74" s="94"/>
    </row>
    <row r="75" spans="1:6" s="95" customFormat="1" ht="14.5" x14ac:dyDescent="0.3">
      <c r="A75" s="93" t="s">
        <v>1922</v>
      </c>
      <c r="B75" s="96" t="s">
        <v>110</v>
      </c>
      <c r="C75" s="97"/>
      <c r="D75" s="94" t="s">
        <v>985</v>
      </c>
      <c r="E75" s="94" t="s">
        <v>985</v>
      </c>
      <c r="F75" s="94"/>
    </row>
    <row r="76" spans="1:6" s="95" customFormat="1" ht="14.5" x14ac:dyDescent="0.3">
      <c r="A76" s="93" t="s">
        <v>986</v>
      </c>
      <c r="B76" s="96" t="s">
        <v>988</v>
      </c>
      <c r="C76" s="97"/>
      <c r="D76" s="94"/>
      <c r="E76" s="94"/>
      <c r="F76" s="94"/>
    </row>
    <row r="77" spans="1:6" s="95" customFormat="1" ht="14.5" x14ac:dyDescent="0.3">
      <c r="A77" s="93" t="s">
        <v>987</v>
      </c>
      <c r="B77" s="96" t="s">
        <v>131</v>
      </c>
      <c r="C77" s="97"/>
      <c r="D77" s="94"/>
      <c r="E77" s="94"/>
      <c r="F77" s="94"/>
    </row>
    <row r="78" spans="1:6" x14ac:dyDescent="0.3">
      <c r="A78" s="86"/>
      <c r="B78" s="244" t="s">
        <v>213</v>
      </c>
      <c r="C78" s="245" t="s">
        <v>213</v>
      </c>
      <c r="D78" s="87" t="s">
        <v>989</v>
      </c>
      <c r="E78" s="87" t="s">
        <v>989</v>
      </c>
      <c r="F78" s="87"/>
    </row>
    <row r="79" spans="1:6" x14ac:dyDescent="0.3">
      <c r="A79" s="86"/>
      <c r="B79" s="244" t="s">
        <v>214</v>
      </c>
      <c r="C79" s="245" t="s">
        <v>214</v>
      </c>
      <c r="D79" s="87" t="s">
        <v>989</v>
      </c>
      <c r="E79" s="87" t="s">
        <v>989</v>
      </c>
      <c r="F79" s="87"/>
    </row>
    <row r="80" spans="1:6" x14ac:dyDescent="0.3">
      <c r="A80" s="86"/>
      <c r="B80" s="244" t="s">
        <v>215</v>
      </c>
      <c r="C80" s="245" t="s">
        <v>215</v>
      </c>
      <c r="D80" s="87" t="s">
        <v>989</v>
      </c>
      <c r="E80" s="87"/>
      <c r="F80" s="87"/>
    </row>
    <row r="81" spans="1:6" x14ac:dyDescent="0.3">
      <c r="A81" s="86"/>
      <c r="B81" s="244" t="s">
        <v>216</v>
      </c>
      <c r="C81" s="245" t="s">
        <v>216</v>
      </c>
      <c r="D81" s="87" t="s">
        <v>989</v>
      </c>
      <c r="E81" s="87" t="s">
        <v>989</v>
      </c>
      <c r="F81" s="87"/>
    </row>
    <row r="82" spans="1:6" x14ac:dyDescent="0.3">
      <c r="A82" s="86"/>
      <c r="B82" s="244" t="s">
        <v>217</v>
      </c>
      <c r="C82" s="245" t="s">
        <v>217</v>
      </c>
      <c r="D82" s="87" t="s">
        <v>989</v>
      </c>
      <c r="E82" s="87"/>
      <c r="F82" s="87"/>
    </row>
    <row r="83" spans="1:6" x14ac:dyDescent="0.3">
      <c r="A83" s="86"/>
      <c r="B83" s="244" t="s">
        <v>1924</v>
      </c>
      <c r="C83" s="245" t="s">
        <v>217</v>
      </c>
      <c r="D83" s="87"/>
      <c r="E83" s="87" t="s">
        <v>1925</v>
      </c>
      <c r="F83" s="87"/>
    </row>
    <row r="84" spans="1:6" x14ac:dyDescent="0.3">
      <c r="A84" s="86"/>
      <c r="B84" s="244" t="s">
        <v>218</v>
      </c>
      <c r="C84" s="245" t="s">
        <v>218</v>
      </c>
      <c r="D84" s="87" t="s">
        <v>989</v>
      </c>
      <c r="E84" s="87" t="s">
        <v>1925</v>
      </c>
      <c r="F84" s="87"/>
    </row>
    <row r="85" spans="1:6" x14ac:dyDescent="0.3">
      <c r="A85" s="86"/>
      <c r="B85" s="244" t="s">
        <v>219</v>
      </c>
      <c r="C85" s="245" t="s">
        <v>219</v>
      </c>
      <c r="D85" s="87" t="s">
        <v>989</v>
      </c>
      <c r="E85" s="87" t="s">
        <v>989</v>
      </c>
      <c r="F85" s="87"/>
    </row>
    <row r="86" spans="1:6" s="95" customFormat="1" ht="14.5" x14ac:dyDescent="0.3">
      <c r="A86" s="93" t="s">
        <v>990</v>
      </c>
      <c r="B86" s="96" t="s">
        <v>132</v>
      </c>
      <c r="C86" s="97"/>
      <c r="D86" s="94"/>
      <c r="E86" s="94"/>
      <c r="F86" s="94"/>
    </row>
    <row r="87" spans="1:6" x14ac:dyDescent="0.3">
      <c r="A87" s="86"/>
      <c r="B87" s="244" t="s">
        <v>991</v>
      </c>
      <c r="C87" s="245"/>
      <c r="D87" s="87" t="s">
        <v>992</v>
      </c>
      <c r="E87" s="87" t="s">
        <v>992</v>
      </c>
      <c r="F87" s="87"/>
    </row>
    <row r="88" spans="1:6" x14ac:dyDescent="0.3">
      <c r="A88" s="86"/>
      <c r="B88" s="244" t="s">
        <v>993</v>
      </c>
      <c r="C88" s="245"/>
      <c r="D88" s="87" t="s">
        <v>992</v>
      </c>
      <c r="E88" s="87"/>
      <c r="F88" s="87"/>
    </row>
    <row r="89" spans="1:6" x14ac:dyDescent="0.3">
      <c r="A89" s="86"/>
      <c r="B89" s="244" t="s">
        <v>994</v>
      </c>
      <c r="C89" s="245"/>
      <c r="D89" s="87" t="s">
        <v>995</v>
      </c>
      <c r="E89" s="87" t="s">
        <v>995</v>
      </c>
      <c r="F89" s="87"/>
    </row>
    <row r="90" spans="1:6" x14ac:dyDescent="0.3">
      <c r="A90" s="86"/>
      <c r="B90" s="244" t="s">
        <v>996</v>
      </c>
      <c r="C90" s="245"/>
      <c r="D90" s="87" t="s">
        <v>995</v>
      </c>
      <c r="E90" s="87"/>
      <c r="F90" s="87"/>
    </row>
    <row r="91" spans="1:6" s="95" customFormat="1" ht="14.5" x14ac:dyDescent="0.3">
      <c r="A91" s="93" t="s">
        <v>997</v>
      </c>
      <c r="B91" s="96" t="s">
        <v>136</v>
      </c>
      <c r="C91" s="97"/>
      <c r="D91" s="94"/>
      <c r="E91" s="94"/>
      <c r="F91" s="94"/>
    </row>
    <row r="92" spans="1:6" s="95" customFormat="1" ht="14.5" x14ac:dyDescent="0.3">
      <c r="A92" s="93" t="s">
        <v>998</v>
      </c>
      <c r="B92" s="96" t="s">
        <v>999</v>
      </c>
      <c r="C92" s="97"/>
      <c r="D92" s="94"/>
      <c r="E92" s="94"/>
      <c r="F92" s="94"/>
    </row>
    <row r="93" spans="1:6" x14ac:dyDescent="0.3">
      <c r="A93" s="86"/>
      <c r="B93" s="244" t="s">
        <v>352</v>
      </c>
      <c r="C93" s="245" t="s">
        <v>352</v>
      </c>
      <c r="D93" s="87" t="s">
        <v>934</v>
      </c>
      <c r="E93" s="87" t="s">
        <v>934</v>
      </c>
      <c r="F93" s="87"/>
    </row>
    <row r="94" spans="1:6" x14ac:dyDescent="0.3">
      <c r="A94" s="86"/>
      <c r="B94" s="244" t="s">
        <v>351</v>
      </c>
      <c r="C94" s="245" t="s">
        <v>351</v>
      </c>
      <c r="D94" s="87" t="s">
        <v>1000</v>
      </c>
      <c r="E94" s="87" t="s">
        <v>1000</v>
      </c>
      <c r="F94" s="87"/>
    </row>
    <row r="95" spans="1:6" x14ac:dyDescent="0.3">
      <c r="A95" s="86"/>
      <c r="B95" s="244" t="s">
        <v>363</v>
      </c>
      <c r="C95" s="245" t="s">
        <v>363</v>
      </c>
      <c r="D95" s="87" t="s">
        <v>934</v>
      </c>
      <c r="E95" s="87" t="s">
        <v>934</v>
      </c>
      <c r="F95" s="87"/>
    </row>
    <row r="96" spans="1:6" s="95" customFormat="1" ht="14.5" x14ac:dyDescent="0.3">
      <c r="A96" s="93" t="s">
        <v>1001</v>
      </c>
      <c r="B96" s="96" t="s">
        <v>1002</v>
      </c>
      <c r="C96" s="97" t="s">
        <v>364</v>
      </c>
      <c r="D96" s="94"/>
      <c r="E96" s="94"/>
      <c r="F96" s="94"/>
    </row>
    <row r="97" spans="1:6" x14ac:dyDescent="0.3">
      <c r="A97" s="86"/>
      <c r="B97" s="244" t="s">
        <v>364</v>
      </c>
      <c r="C97" s="245" t="s">
        <v>364</v>
      </c>
      <c r="D97" s="87" t="s">
        <v>934</v>
      </c>
      <c r="E97" s="87" t="s">
        <v>934</v>
      </c>
      <c r="F97" s="87"/>
    </row>
    <row r="98" spans="1:6" x14ac:dyDescent="0.3">
      <c r="A98" s="86"/>
      <c r="B98" s="244" t="s">
        <v>352</v>
      </c>
      <c r="C98" s="245" t="s">
        <v>352</v>
      </c>
      <c r="D98" s="87" t="s">
        <v>934</v>
      </c>
      <c r="E98" s="87" t="s">
        <v>934</v>
      </c>
      <c r="F98" s="87"/>
    </row>
    <row r="99" spans="1:6" x14ac:dyDescent="0.3">
      <c r="A99" s="86"/>
      <c r="B99" s="244" t="s">
        <v>351</v>
      </c>
      <c r="C99" s="245" t="s">
        <v>351</v>
      </c>
      <c r="D99" s="87" t="s">
        <v>1000</v>
      </c>
      <c r="E99" s="87" t="s">
        <v>1000</v>
      </c>
      <c r="F99" s="87"/>
    </row>
    <row r="100" spans="1:6" x14ac:dyDescent="0.3">
      <c r="A100" s="86"/>
      <c r="B100" s="244" t="s">
        <v>355</v>
      </c>
      <c r="C100" s="245" t="s">
        <v>355</v>
      </c>
      <c r="D100" s="87" t="s">
        <v>1003</v>
      </c>
      <c r="E100" s="87" t="s">
        <v>1003</v>
      </c>
      <c r="F100" s="87"/>
    </row>
    <row r="101" spans="1:6" s="95" customFormat="1" ht="14.5" x14ac:dyDescent="0.3">
      <c r="A101" s="93" t="s">
        <v>1004</v>
      </c>
      <c r="B101" s="96" t="s">
        <v>1005</v>
      </c>
      <c r="C101" s="97"/>
      <c r="D101" s="94"/>
      <c r="E101" s="94"/>
      <c r="F101" s="94"/>
    </row>
    <row r="102" spans="1:6" x14ac:dyDescent="0.3">
      <c r="A102" s="86"/>
      <c r="B102" s="244" t="s">
        <v>356</v>
      </c>
      <c r="C102" s="245" t="s">
        <v>356</v>
      </c>
      <c r="D102" s="87" t="s">
        <v>934</v>
      </c>
      <c r="E102" s="87"/>
      <c r="F102" s="87"/>
    </row>
    <row r="103" spans="1:6" x14ac:dyDescent="0.3">
      <c r="A103" s="86"/>
      <c r="B103" s="244" t="s">
        <v>357</v>
      </c>
      <c r="C103" s="245" t="s">
        <v>357</v>
      </c>
      <c r="D103" s="87" t="s">
        <v>222</v>
      </c>
      <c r="E103" s="87"/>
      <c r="F103" s="87"/>
    </row>
    <row r="104" spans="1:6" x14ac:dyDescent="0.3">
      <c r="A104" s="86"/>
      <c r="B104" s="244" t="s">
        <v>358</v>
      </c>
      <c r="C104" s="245" t="s">
        <v>358</v>
      </c>
      <c r="D104" s="87" t="s">
        <v>84</v>
      </c>
      <c r="E104" s="87"/>
      <c r="F104" s="87"/>
    </row>
    <row r="105" spans="1:6" ht="14.5" customHeight="1" x14ac:dyDescent="0.3">
      <c r="A105" s="86"/>
      <c r="B105" s="244" t="s">
        <v>345</v>
      </c>
      <c r="C105" s="245" t="s">
        <v>345</v>
      </c>
      <c r="D105" s="87" t="s">
        <v>1000</v>
      </c>
      <c r="E105" s="87"/>
      <c r="F105" s="87"/>
    </row>
    <row r="106" spans="1:6" x14ac:dyDescent="0.3">
      <c r="A106" s="86"/>
      <c r="B106" s="244" t="s">
        <v>360</v>
      </c>
      <c r="C106" s="245" t="s">
        <v>360</v>
      </c>
      <c r="D106" s="87" t="s">
        <v>1006</v>
      </c>
      <c r="E106" s="87"/>
      <c r="F106" s="87"/>
    </row>
    <row r="107" spans="1:6" s="95" customFormat="1" ht="14.5" x14ac:dyDescent="0.3">
      <c r="A107" s="93" t="s">
        <v>1007</v>
      </c>
      <c r="B107" s="96" t="s">
        <v>138</v>
      </c>
      <c r="C107" s="97"/>
      <c r="D107" s="94"/>
      <c r="E107" s="94"/>
      <c r="F107" s="94"/>
    </row>
    <row r="108" spans="1:6" x14ac:dyDescent="0.3">
      <c r="A108" s="86"/>
      <c r="B108" s="244" t="s">
        <v>232</v>
      </c>
      <c r="C108" s="245"/>
      <c r="D108" s="87" t="s">
        <v>980</v>
      </c>
      <c r="E108" s="87" t="s">
        <v>980</v>
      </c>
      <c r="F108" s="87"/>
    </row>
    <row r="109" spans="1:6" x14ac:dyDescent="0.3">
      <c r="A109" s="86"/>
      <c r="B109" s="244" t="s">
        <v>1008</v>
      </c>
      <c r="C109" s="245"/>
      <c r="D109" s="87" t="s">
        <v>1009</v>
      </c>
      <c r="E109" s="87" t="s">
        <v>1009</v>
      </c>
      <c r="F109" s="87"/>
    </row>
    <row r="110" spans="1:6" s="95" customFormat="1" ht="14.5" x14ac:dyDescent="0.3">
      <c r="A110" s="93" t="s">
        <v>1010</v>
      </c>
      <c r="B110" s="96" t="s">
        <v>141</v>
      </c>
      <c r="C110" s="97"/>
      <c r="D110" s="94"/>
      <c r="E110" s="94"/>
      <c r="F110" s="94"/>
    </row>
    <row r="111" spans="1:6" s="95" customFormat="1" ht="14.5" x14ac:dyDescent="0.3">
      <c r="A111" s="93" t="s">
        <v>1011</v>
      </c>
      <c r="B111" s="96" t="s">
        <v>234</v>
      </c>
      <c r="C111" s="97"/>
      <c r="D111" s="94"/>
      <c r="E111" s="94"/>
      <c r="F111" s="94"/>
    </row>
    <row r="112" spans="1:6" x14ac:dyDescent="0.3">
      <c r="A112" s="86"/>
      <c r="B112" s="244" t="s">
        <v>235</v>
      </c>
      <c r="C112" s="245" t="s">
        <v>235</v>
      </c>
      <c r="D112" s="87" t="s">
        <v>980</v>
      </c>
      <c r="E112" s="87" t="s">
        <v>980</v>
      </c>
      <c r="F112" s="87"/>
    </row>
    <row r="113" spans="1:6" x14ac:dyDescent="0.3">
      <c r="A113" s="86"/>
      <c r="B113" s="244" t="s">
        <v>236</v>
      </c>
      <c r="C113" s="245" t="s">
        <v>236</v>
      </c>
      <c r="D113" s="87" t="s">
        <v>980</v>
      </c>
      <c r="E113" s="87" t="s">
        <v>980</v>
      </c>
      <c r="F113" s="87"/>
    </row>
    <row r="114" spans="1:6" x14ac:dyDescent="0.3">
      <c r="A114" s="86"/>
      <c r="B114" s="244" t="s">
        <v>237</v>
      </c>
      <c r="C114" s="245" t="s">
        <v>237</v>
      </c>
      <c r="D114" s="87" t="s">
        <v>980</v>
      </c>
      <c r="E114" s="87" t="s">
        <v>980</v>
      </c>
      <c r="F114" s="87"/>
    </row>
    <row r="115" spans="1:6" x14ac:dyDescent="0.3">
      <c r="A115" s="86"/>
      <c r="B115" s="244" t="s">
        <v>237</v>
      </c>
      <c r="C115" s="245" t="s">
        <v>237</v>
      </c>
      <c r="D115" s="87" t="s">
        <v>980</v>
      </c>
      <c r="E115" s="87" t="s">
        <v>980</v>
      </c>
      <c r="F115" s="87"/>
    </row>
    <row r="116" spans="1:6" x14ac:dyDescent="0.3">
      <c r="A116" s="86"/>
      <c r="B116" s="244" t="s">
        <v>238</v>
      </c>
      <c r="C116" s="245" t="s">
        <v>238</v>
      </c>
      <c r="D116" s="87" t="s">
        <v>980</v>
      </c>
      <c r="E116" s="87" t="s">
        <v>980</v>
      </c>
      <c r="F116" s="87"/>
    </row>
    <row r="117" spans="1:6" s="95" customFormat="1" ht="14.5" x14ac:dyDescent="0.3">
      <c r="A117" s="93" t="s">
        <v>1012</v>
      </c>
      <c r="B117" s="96" t="s">
        <v>239</v>
      </c>
      <c r="C117" s="97"/>
      <c r="D117" s="94"/>
      <c r="E117" s="94"/>
      <c r="F117" s="94"/>
    </row>
    <row r="118" spans="1:6" x14ac:dyDescent="0.3">
      <c r="A118" s="86"/>
      <c r="B118" s="244" t="s">
        <v>240</v>
      </c>
      <c r="C118" s="245" t="s">
        <v>240</v>
      </c>
      <c r="D118" s="87" t="s">
        <v>980</v>
      </c>
      <c r="E118" s="87" t="s">
        <v>980</v>
      </c>
      <c r="F118" s="87"/>
    </row>
    <row r="119" spans="1:6" s="95" customFormat="1" ht="14.5" x14ac:dyDescent="0.3">
      <c r="A119" s="93" t="s">
        <v>1013</v>
      </c>
      <c r="B119" s="96" t="s">
        <v>142</v>
      </c>
      <c r="C119" s="97"/>
      <c r="D119" s="94"/>
      <c r="E119" s="94"/>
      <c r="F119" s="94"/>
    </row>
    <row r="120" spans="1:6" x14ac:dyDescent="0.3">
      <c r="A120" s="86"/>
      <c r="B120" s="244" t="s">
        <v>1926</v>
      </c>
      <c r="C120" s="245" t="s">
        <v>241</v>
      </c>
      <c r="D120" s="87" t="s">
        <v>1014</v>
      </c>
      <c r="E120" s="87" t="s">
        <v>1015</v>
      </c>
      <c r="F120" s="87"/>
    </row>
    <row r="121" spans="1:6" x14ac:dyDescent="0.3">
      <c r="A121" s="86"/>
      <c r="B121" s="244" t="s">
        <v>1016</v>
      </c>
      <c r="C121" s="245" t="s">
        <v>242</v>
      </c>
      <c r="D121" s="87" t="s">
        <v>1020</v>
      </c>
      <c r="E121" s="87" t="s">
        <v>1015</v>
      </c>
      <c r="F121" s="87"/>
    </row>
    <row r="122" spans="1:6" x14ac:dyDescent="0.3">
      <c r="A122" s="86"/>
      <c r="B122" s="244" t="s">
        <v>1017</v>
      </c>
      <c r="C122" s="245" t="s">
        <v>243</v>
      </c>
      <c r="D122" s="87" t="s">
        <v>1021</v>
      </c>
      <c r="E122" s="87" t="s">
        <v>1021</v>
      </c>
      <c r="F122" s="87"/>
    </row>
    <row r="123" spans="1:6" x14ac:dyDescent="0.3">
      <c r="A123" s="86"/>
      <c r="B123" s="244" t="s">
        <v>1018</v>
      </c>
      <c r="C123" s="245" t="s">
        <v>244</v>
      </c>
      <c r="D123" s="87" t="s">
        <v>1019</v>
      </c>
      <c r="E123" s="87" t="s">
        <v>1019</v>
      </c>
      <c r="F123" s="87"/>
    </row>
    <row r="124" spans="1:6" s="95" customFormat="1" ht="14.5" x14ac:dyDescent="0.3">
      <c r="A124" s="93" t="s">
        <v>1022</v>
      </c>
      <c r="B124" s="96" t="s">
        <v>143</v>
      </c>
      <c r="C124" s="97"/>
      <c r="D124" s="94"/>
      <c r="E124" s="94"/>
      <c r="F124" s="94"/>
    </row>
    <row r="125" spans="1:6" s="95" customFormat="1" ht="14.5" x14ac:dyDescent="0.3">
      <c r="A125" s="93" t="s">
        <v>1024</v>
      </c>
      <c r="B125" s="96" t="s">
        <v>1023</v>
      </c>
      <c r="C125" s="97"/>
      <c r="D125" s="94"/>
      <c r="E125" s="94"/>
      <c r="F125" s="94"/>
    </row>
    <row r="126" spans="1:6" s="95" customFormat="1" ht="14.5" x14ac:dyDescent="0.3">
      <c r="A126" s="93" t="s">
        <v>1124</v>
      </c>
      <c r="B126" s="96" t="s">
        <v>1025</v>
      </c>
      <c r="C126" s="97"/>
      <c r="D126" s="94"/>
      <c r="E126" s="94"/>
      <c r="F126" s="94"/>
    </row>
    <row r="127" spans="1:6" x14ac:dyDescent="0.3">
      <c r="A127" s="86"/>
      <c r="B127" s="244" t="s">
        <v>1026</v>
      </c>
      <c r="C127" s="245"/>
      <c r="D127" s="87" t="s">
        <v>1027</v>
      </c>
      <c r="E127" s="87"/>
      <c r="F127" s="87"/>
    </row>
    <row r="128" spans="1:6" x14ac:dyDescent="0.3">
      <c r="A128" s="86"/>
      <c r="B128" s="244" t="s">
        <v>1028</v>
      </c>
      <c r="C128" s="245"/>
      <c r="D128" s="87" t="s">
        <v>1030</v>
      </c>
      <c r="E128" s="87"/>
      <c r="F128" s="87"/>
    </row>
    <row r="129" spans="1:6" x14ac:dyDescent="0.3">
      <c r="A129" s="86"/>
      <c r="B129" s="244" t="s">
        <v>258</v>
      </c>
      <c r="C129" s="245"/>
      <c r="D129" s="87" t="s">
        <v>817</v>
      </c>
      <c r="E129" s="87"/>
      <c r="F129" s="87"/>
    </row>
    <row r="130" spans="1:6" x14ac:dyDescent="0.3">
      <c r="A130" s="86"/>
      <c r="B130" s="244" t="s">
        <v>1029</v>
      </c>
      <c r="C130" s="245"/>
      <c r="D130" s="87" t="s">
        <v>1031</v>
      </c>
      <c r="E130" s="87"/>
      <c r="F130" s="87"/>
    </row>
    <row r="131" spans="1:6" s="95" customFormat="1" ht="14.5" x14ac:dyDescent="0.3">
      <c r="A131" s="93" t="s">
        <v>1032</v>
      </c>
      <c r="B131" s="96" t="s">
        <v>1033</v>
      </c>
      <c r="C131" s="97"/>
      <c r="D131" s="94"/>
      <c r="E131" s="94"/>
      <c r="F131" s="94"/>
    </row>
    <row r="132" spans="1:6" x14ac:dyDescent="0.3">
      <c r="A132" s="86"/>
      <c r="B132" s="244" t="s">
        <v>1026</v>
      </c>
      <c r="C132" s="245"/>
      <c r="D132" s="87" t="s">
        <v>1015</v>
      </c>
      <c r="E132" s="87"/>
      <c r="F132" s="87"/>
    </row>
    <row r="133" spans="1:6" x14ac:dyDescent="0.3">
      <c r="A133" s="86"/>
      <c r="B133" s="244" t="s">
        <v>1028</v>
      </c>
      <c r="C133" s="245"/>
      <c r="D133" s="87" t="s">
        <v>1034</v>
      </c>
      <c r="E133" s="87"/>
      <c r="F133" s="87"/>
    </row>
    <row r="134" spans="1:6" x14ac:dyDescent="0.3">
      <c r="A134" s="86"/>
      <c r="B134" s="244" t="s">
        <v>258</v>
      </c>
      <c r="C134" s="245"/>
      <c r="D134" s="87" t="s">
        <v>1035</v>
      </c>
      <c r="E134" s="87"/>
      <c r="F134" s="87"/>
    </row>
    <row r="135" spans="1:6" x14ac:dyDescent="0.3">
      <c r="A135" s="86"/>
      <c r="B135" s="244" t="s">
        <v>1029</v>
      </c>
      <c r="C135" s="245"/>
      <c r="D135" s="87" t="s">
        <v>1031</v>
      </c>
      <c r="E135" s="87"/>
      <c r="F135" s="87"/>
    </row>
    <row r="136" spans="1:6" s="95" customFormat="1" ht="14.5" x14ac:dyDescent="0.3">
      <c r="A136" s="93" t="s">
        <v>1036</v>
      </c>
      <c r="B136" s="96" t="s">
        <v>1039</v>
      </c>
      <c r="C136" s="97"/>
      <c r="D136" s="94"/>
      <c r="E136" s="94"/>
      <c r="F136" s="94"/>
    </row>
    <row r="137" spans="1:6" s="95" customFormat="1" ht="14.5" x14ac:dyDescent="0.3">
      <c r="A137" s="93" t="s">
        <v>1037</v>
      </c>
      <c r="B137" s="96" t="s">
        <v>1040</v>
      </c>
      <c r="C137" s="97"/>
      <c r="D137" s="94"/>
      <c r="E137" s="94"/>
      <c r="F137" s="94"/>
    </row>
    <row r="138" spans="1:6" s="95" customFormat="1" ht="14.5" x14ac:dyDescent="0.3">
      <c r="A138" s="93" t="s">
        <v>1038</v>
      </c>
      <c r="B138" s="96" t="s">
        <v>1041</v>
      </c>
      <c r="C138" s="97"/>
      <c r="D138" s="94"/>
      <c r="E138" s="94"/>
      <c r="F138" s="94"/>
    </row>
    <row r="139" spans="1:6" x14ac:dyDescent="0.3">
      <c r="A139" s="86"/>
      <c r="B139" s="244" t="s">
        <v>1042</v>
      </c>
      <c r="C139" s="245"/>
      <c r="D139" s="87" t="s">
        <v>36</v>
      </c>
      <c r="E139" s="87"/>
      <c r="F139" s="87"/>
    </row>
    <row r="140" spans="1:6" x14ac:dyDescent="0.3">
      <c r="A140" s="86"/>
      <c r="B140" s="244" t="s">
        <v>1042</v>
      </c>
      <c r="C140" s="245"/>
      <c r="D140" s="87" t="s">
        <v>36</v>
      </c>
      <c r="E140" s="87"/>
      <c r="F140" s="87"/>
    </row>
    <row r="141" spans="1:6" x14ac:dyDescent="0.3">
      <c r="A141" s="86"/>
      <c r="B141" s="244" t="s">
        <v>1044</v>
      </c>
      <c r="C141" s="245"/>
      <c r="D141" s="87" t="s">
        <v>817</v>
      </c>
      <c r="E141" s="87"/>
      <c r="F141" s="87"/>
    </row>
    <row r="142" spans="1:6" x14ac:dyDescent="0.3">
      <c r="A142" s="86"/>
      <c r="B142" s="244" t="s">
        <v>1043</v>
      </c>
      <c r="C142" s="245"/>
      <c r="D142" s="87" t="s">
        <v>817</v>
      </c>
      <c r="E142" s="87"/>
      <c r="F142" s="87"/>
    </row>
    <row r="143" spans="1:6" s="95" customFormat="1" ht="14.5" x14ac:dyDescent="0.3">
      <c r="A143" s="93" t="s">
        <v>1045</v>
      </c>
      <c r="B143" s="96" t="s">
        <v>1046</v>
      </c>
      <c r="C143" s="97"/>
      <c r="D143" s="94"/>
      <c r="E143" s="94"/>
      <c r="F143" s="94"/>
    </row>
    <row r="144" spans="1:6" x14ac:dyDescent="0.3">
      <c r="A144" s="86"/>
      <c r="B144" s="244" t="s">
        <v>1047</v>
      </c>
      <c r="C144" s="245"/>
      <c r="D144" s="87" t="s">
        <v>36</v>
      </c>
      <c r="E144" s="87"/>
      <c r="F144" s="87"/>
    </row>
    <row r="145" spans="1:6" x14ac:dyDescent="0.3">
      <c r="A145" s="86"/>
      <c r="B145" s="244" t="s">
        <v>1048</v>
      </c>
      <c r="C145" s="245"/>
      <c r="D145" s="87" t="s">
        <v>36</v>
      </c>
      <c r="E145" s="87"/>
      <c r="F145" s="87"/>
    </row>
    <row r="146" spans="1:6" x14ac:dyDescent="0.3">
      <c r="A146" s="86"/>
      <c r="B146" s="244" t="s">
        <v>1049</v>
      </c>
      <c r="C146" s="245"/>
      <c r="D146" s="87" t="s">
        <v>36</v>
      </c>
      <c r="E146" s="87"/>
      <c r="F146" s="87"/>
    </row>
    <row r="147" spans="1:6" x14ac:dyDescent="0.3">
      <c r="A147" s="86"/>
      <c r="B147" s="244" t="s">
        <v>1050</v>
      </c>
      <c r="C147" s="245"/>
      <c r="D147" s="87" t="s">
        <v>36</v>
      </c>
      <c r="E147" s="87"/>
      <c r="F147" s="87"/>
    </row>
    <row r="148" spans="1:6" s="95" customFormat="1" ht="14.5" x14ac:dyDescent="0.3">
      <c r="A148" s="93" t="s">
        <v>1052</v>
      </c>
      <c r="B148" s="96" t="s">
        <v>1051</v>
      </c>
      <c r="C148" s="97"/>
      <c r="D148" s="94" t="s">
        <v>980</v>
      </c>
      <c r="E148" s="94"/>
      <c r="F148" s="94"/>
    </row>
    <row r="149" spans="1:6" s="95" customFormat="1" ht="14.5" x14ac:dyDescent="0.3">
      <c r="A149" s="93" t="s">
        <v>1053</v>
      </c>
      <c r="B149" s="96" t="s">
        <v>110</v>
      </c>
      <c r="C149" s="97"/>
      <c r="D149" s="94" t="s">
        <v>1054</v>
      </c>
      <c r="E149" s="94"/>
      <c r="F149" s="94"/>
    </row>
    <row r="150" spans="1:6" s="95" customFormat="1" ht="14.5" x14ac:dyDescent="0.3">
      <c r="A150" s="93" t="s">
        <v>805</v>
      </c>
      <c r="B150" s="96" t="s">
        <v>99</v>
      </c>
      <c r="C150" s="97"/>
      <c r="D150" s="94"/>
      <c r="E150" s="94"/>
      <c r="F150" s="94"/>
    </row>
    <row r="151" spans="1:6" x14ac:dyDescent="0.3">
      <c r="A151" s="86"/>
      <c r="B151" s="244" t="s">
        <v>131</v>
      </c>
      <c r="C151" s="245"/>
      <c r="D151" s="87" t="s">
        <v>792</v>
      </c>
      <c r="E151" s="87"/>
      <c r="F151" s="87"/>
    </row>
    <row r="152" spans="1:6" s="95" customFormat="1" ht="14.5" x14ac:dyDescent="0.3">
      <c r="A152" s="93" t="s">
        <v>1055</v>
      </c>
      <c r="B152" s="96" t="s">
        <v>100</v>
      </c>
      <c r="C152" s="97"/>
      <c r="D152" s="94"/>
      <c r="E152" s="94"/>
      <c r="F152" s="94"/>
    </row>
    <row r="153" spans="1:6" s="95" customFormat="1" ht="14.5" x14ac:dyDescent="0.3">
      <c r="A153" s="93" t="s">
        <v>1056</v>
      </c>
      <c r="B153" s="96" t="s">
        <v>147</v>
      </c>
      <c r="C153" s="97"/>
      <c r="D153" s="94"/>
      <c r="E153" s="94"/>
      <c r="F153" s="94"/>
    </row>
    <row r="154" spans="1:6" s="95" customFormat="1" ht="14.5" x14ac:dyDescent="0.3">
      <c r="A154" s="93" t="s">
        <v>1057</v>
      </c>
      <c r="B154" s="96" t="s">
        <v>265</v>
      </c>
      <c r="C154" s="97"/>
      <c r="D154" s="94"/>
      <c r="E154" s="94"/>
      <c r="F154" s="94"/>
    </row>
    <row r="155" spans="1:6" x14ac:dyDescent="0.3">
      <c r="A155" s="86"/>
      <c r="B155" s="244" t="s">
        <v>248</v>
      </c>
      <c r="C155" s="245" t="s">
        <v>248</v>
      </c>
      <c r="D155" s="87" t="s">
        <v>1015</v>
      </c>
      <c r="E155" s="87"/>
      <c r="F155" s="87"/>
    </row>
    <row r="156" spans="1:6" x14ac:dyDescent="0.3">
      <c r="A156" s="86"/>
      <c r="B156" s="244" t="s">
        <v>249</v>
      </c>
      <c r="C156" s="245" t="s">
        <v>249</v>
      </c>
      <c r="D156" s="87" t="s">
        <v>1058</v>
      </c>
      <c r="E156" s="87"/>
      <c r="F156" s="87"/>
    </row>
    <row r="157" spans="1:6" x14ac:dyDescent="0.3">
      <c r="A157" s="86"/>
      <c r="B157" s="244" t="s">
        <v>250</v>
      </c>
      <c r="C157" s="245" t="s">
        <v>250</v>
      </c>
      <c r="D157" s="87" t="s">
        <v>1059</v>
      </c>
      <c r="E157" s="87"/>
      <c r="F157" s="87"/>
    </row>
    <row r="158" spans="1:6" x14ac:dyDescent="0.3">
      <c r="A158" s="86"/>
      <c r="B158" s="244" t="s">
        <v>251</v>
      </c>
      <c r="C158" s="245" t="s">
        <v>251</v>
      </c>
      <c r="D158" s="87" t="s">
        <v>817</v>
      </c>
      <c r="E158" s="87"/>
      <c r="F158" s="87"/>
    </row>
    <row r="159" spans="1:6" x14ac:dyDescent="0.3">
      <c r="A159" s="86"/>
      <c r="B159" s="244" t="s">
        <v>252</v>
      </c>
      <c r="C159" s="245" t="s">
        <v>252</v>
      </c>
      <c r="D159" s="87" t="s">
        <v>1021</v>
      </c>
      <c r="E159" s="87"/>
      <c r="F159" s="87"/>
    </row>
    <row r="160" spans="1:6" x14ac:dyDescent="0.3">
      <c r="A160" s="86"/>
      <c r="B160" s="244" t="s">
        <v>253</v>
      </c>
      <c r="C160" s="245" t="s">
        <v>253</v>
      </c>
      <c r="D160" s="87" t="s">
        <v>1021</v>
      </c>
      <c r="E160" s="87"/>
      <c r="F160" s="87"/>
    </row>
    <row r="161" spans="1:6" x14ac:dyDescent="0.3">
      <c r="A161" s="86"/>
      <c r="B161" s="244" t="s">
        <v>254</v>
      </c>
      <c r="C161" s="245" t="s">
        <v>254</v>
      </c>
      <c r="D161" s="87" t="s">
        <v>934</v>
      </c>
      <c r="E161" s="87"/>
      <c r="F161" s="87"/>
    </row>
    <row r="162" spans="1:6" x14ac:dyDescent="0.3">
      <c r="A162" s="86"/>
      <c r="B162" s="244" t="s">
        <v>255</v>
      </c>
      <c r="C162" s="245" t="s">
        <v>255</v>
      </c>
      <c r="D162" s="87" t="s">
        <v>1060</v>
      </c>
      <c r="E162" s="87"/>
      <c r="F162" s="87"/>
    </row>
    <row r="163" spans="1:6" x14ac:dyDescent="0.3">
      <c r="A163" s="86"/>
      <c r="B163" s="244" t="s">
        <v>256</v>
      </c>
      <c r="C163" s="245" t="s">
        <v>256</v>
      </c>
      <c r="D163" s="87" t="s">
        <v>1060</v>
      </c>
      <c r="E163" s="87"/>
      <c r="F163" s="87"/>
    </row>
    <row r="164" spans="1:6" s="95" customFormat="1" ht="14.5" x14ac:dyDescent="0.3">
      <c r="A164" s="93" t="s">
        <v>1061</v>
      </c>
      <c r="B164" s="96" t="s">
        <v>264</v>
      </c>
      <c r="C164" s="97"/>
      <c r="D164" s="94"/>
      <c r="E164" s="94"/>
      <c r="F164" s="94"/>
    </row>
    <row r="165" spans="1:6" x14ac:dyDescent="0.3">
      <c r="A165" s="86"/>
      <c r="B165" s="244" t="s">
        <v>257</v>
      </c>
      <c r="C165" s="245" t="s">
        <v>257</v>
      </c>
      <c r="D165" s="87" t="s">
        <v>989</v>
      </c>
      <c r="E165" s="87"/>
      <c r="F165" s="87"/>
    </row>
    <row r="166" spans="1:6" x14ac:dyDescent="0.3">
      <c r="A166" s="86"/>
      <c r="B166" s="244" t="s">
        <v>258</v>
      </c>
      <c r="C166" s="245" t="s">
        <v>258</v>
      </c>
      <c r="D166" s="87" t="s">
        <v>817</v>
      </c>
      <c r="E166" s="87"/>
      <c r="F166" s="87"/>
    </row>
    <row r="167" spans="1:6" x14ac:dyDescent="0.3">
      <c r="A167" s="86"/>
      <c r="B167" s="244" t="s">
        <v>259</v>
      </c>
      <c r="C167" s="245" t="s">
        <v>259</v>
      </c>
      <c r="D167" s="87" t="s">
        <v>1062</v>
      </c>
      <c r="E167" s="87"/>
      <c r="F167" s="87"/>
    </row>
    <row r="168" spans="1:6" x14ac:dyDescent="0.3">
      <c r="A168" s="86"/>
      <c r="B168" s="244" t="s">
        <v>260</v>
      </c>
      <c r="C168" s="245" t="s">
        <v>260</v>
      </c>
      <c r="D168" s="87" t="s">
        <v>1062</v>
      </c>
      <c r="E168" s="87"/>
      <c r="F168" s="87"/>
    </row>
    <row r="169" spans="1:6" ht="26" x14ac:dyDescent="0.3">
      <c r="A169" s="86"/>
      <c r="B169" s="244" t="s">
        <v>139</v>
      </c>
      <c r="C169" s="245" t="s">
        <v>139</v>
      </c>
      <c r="D169" s="98" t="s">
        <v>1063</v>
      </c>
      <c r="E169" s="87"/>
      <c r="F169" s="87"/>
    </row>
    <row r="170" spans="1:6" x14ac:dyDescent="0.3">
      <c r="A170" s="86"/>
      <c r="B170" s="244" t="s">
        <v>261</v>
      </c>
      <c r="C170" s="245" t="s">
        <v>261</v>
      </c>
      <c r="D170" s="87" t="s">
        <v>989</v>
      </c>
      <c r="E170" s="87"/>
      <c r="F170" s="87"/>
    </row>
    <row r="171" spans="1:6" s="95" customFormat="1" ht="14.5" x14ac:dyDescent="0.3">
      <c r="A171" s="93" t="s">
        <v>1064</v>
      </c>
      <c r="B171" s="96" t="s">
        <v>1065</v>
      </c>
      <c r="C171" s="97" t="s">
        <v>262</v>
      </c>
      <c r="D171" s="94"/>
      <c r="E171" s="94"/>
      <c r="F171" s="94"/>
    </row>
    <row r="172" spans="1:6" x14ac:dyDescent="0.3">
      <c r="A172" s="86"/>
      <c r="B172" s="244" t="s">
        <v>262</v>
      </c>
      <c r="C172" s="245" t="s">
        <v>262</v>
      </c>
      <c r="D172" s="87" t="s">
        <v>1019</v>
      </c>
      <c r="E172" s="87"/>
      <c r="F172" s="87"/>
    </row>
    <row r="173" spans="1:6" x14ac:dyDescent="0.3">
      <c r="A173" s="86"/>
      <c r="B173" s="244" t="s">
        <v>263</v>
      </c>
      <c r="C173" s="245" t="s">
        <v>263</v>
      </c>
      <c r="D173" s="87" t="s">
        <v>1055</v>
      </c>
      <c r="E173" s="87"/>
      <c r="F173" s="87"/>
    </row>
    <row r="174" spans="1:6" s="95" customFormat="1" ht="14.5" x14ac:dyDescent="0.3">
      <c r="A174" s="93" t="s">
        <v>1066</v>
      </c>
      <c r="B174" s="96" t="s">
        <v>148</v>
      </c>
      <c r="C174" s="97"/>
      <c r="D174" s="94"/>
      <c r="E174" s="94"/>
      <c r="F174" s="94"/>
    </row>
    <row r="175" spans="1:6" s="95" customFormat="1" ht="14.5" x14ac:dyDescent="0.3">
      <c r="A175" s="93" t="s">
        <v>1075</v>
      </c>
      <c r="B175" s="96" t="s">
        <v>265</v>
      </c>
      <c r="C175" s="97"/>
      <c r="D175" s="94"/>
      <c r="E175" s="94"/>
      <c r="F175" s="94"/>
    </row>
    <row r="176" spans="1:6" x14ac:dyDescent="0.3">
      <c r="A176" s="86"/>
      <c r="B176" s="244" t="s">
        <v>267</v>
      </c>
      <c r="C176" s="245" t="s">
        <v>267</v>
      </c>
      <c r="D176" s="87" t="s">
        <v>1010</v>
      </c>
      <c r="E176" s="87"/>
      <c r="F176" s="87"/>
    </row>
    <row r="177" spans="1:6" x14ac:dyDescent="0.3">
      <c r="A177" s="86"/>
      <c r="B177" s="244" t="s">
        <v>249</v>
      </c>
      <c r="C177" s="245" t="s">
        <v>249</v>
      </c>
      <c r="D177" s="87" t="s">
        <v>1067</v>
      </c>
      <c r="E177" s="87"/>
      <c r="F177" s="87"/>
    </row>
    <row r="178" spans="1:6" x14ac:dyDescent="0.3">
      <c r="A178" s="86"/>
      <c r="B178" s="244" t="s">
        <v>250</v>
      </c>
      <c r="C178" s="245" t="s">
        <v>250</v>
      </c>
      <c r="D178" s="87" t="s">
        <v>1068</v>
      </c>
      <c r="E178" s="87"/>
      <c r="F178" s="87"/>
    </row>
    <row r="179" spans="1:6" x14ac:dyDescent="0.3">
      <c r="A179" s="86"/>
      <c r="B179" s="244" t="s">
        <v>251</v>
      </c>
      <c r="C179" s="245" t="s">
        <v>251</v>
      </c>
      <c r="D179" s="87" t="s">
        <v>1069</v>
      </c>
      <c r="E179" s="87"/>
      <c r="F179" s="87"/>
    </row>
    <row r="180" spans="1:6" x14ac:dyDescent="0.3">
      <c r="A180" s="86"/>
      <c r="B180" s="244" t="s">
        <v>268</v>
      </c>
      <c r="C180" s="245" t="s">
        <v>268</v>
      </c>
      <c r="D180" s="87" t="s">
        <v>817</v>
      </c>
      <c r="E180" s="87"/>
      <c r="F180" s="87"/>
    </row>
    <row r="181" spans="1:6" x14ac:dyDescent="0.3">
      <c r="A181" s="86"/>
      <c r="B181" s="244" t="s">
        <v>269</v>
      </c>
      <c r="C181" s="245" t="s">
        <v>269</v>
      </c>
      <c r="D181" s="87" t="s">
        <v>1070</v>
      </c>
      <c r="E181" s="87"/>
      <c r="F181" s="87"/>
    </row>
    <row r="182" spans="1:6" x14ac:dyDescent="0.3">
      <c r="A182" s="86"/>
      <c r="B182" s="244" t="s">
        <v>270</v>
      </c>
      <c r="C182" s="245" t="s">
        <v>270</v>
      </c>
      <c r="D182" s="87" t="s">
        <v>1071</v>
      </c>
      <c r="E182" s="87"/>
      <c r="F182" s="87"/>
    </row>
    <row r="183" spans="1:6" x14ac:dyDescent="0.3">
      <c r="A183" s="86"/>
      <c r="B183" s="244" t="s">
        <v>271</v>
      </c>
      <c r="C183" s="245" t="s">
        <v>271</v>
      </c>
      <c r="D183" s="87" t="s">
        <v>1072</v>
      </c>
      <c r="E183" s="87"/>
      <c r="F183" s="87"/>
    </row>
    <row r="184" spans="1:6" x14ac:dyDescent="0.3">
      <c r="A184" s="86"/>
      <c r="B184" s="244" t="s">
        <v>272</v>
      </c>
      <c r="C184" s="245" t="s">
        <v>272</v>
      </c>
      <c r="D184" s="87" t="s">
        <v>986</v>
      </c>
      <c r="E184" s="87"/>
      <c r="F184" s="87"/>
    </row>
    <row r="185" spans="1:6" x14ac:dyDescent="0.3">
      <c r="A185" s="86"/>
      <c r="B185" s="244" t="s">
        <v>273</v>
      </c>
      <c r="C185" s="245" t="s">
        <v>273</v>
      </c>
      <c r="D185" s="87" t="s">
        <v>1055</v>
      </c>
      <c r="E185" s="87"/>
      <c r="F185" s="87"/>
    </row>
    <row r="186" spans="1:6" x14ac:dyDescent="0.3">
      <c r="A186" s="86"/>
      <c r="B186" s="244" t="s">
        <v>274</v>
      </c>
      <c r="C186" s="245" t="s">
        <v>274</v>
      </c>
      <c r="D186" s="87" t="s">
        <v>1073</v>
      </c>
      <c r="E186" s="87"/>
      <c r="F186" s="87"/>
    </row>
    <row r="187" spans="1:6" x14ac:dyDescent="0.3">
      <c r="A187" s="86"/>
      <c r="B187" s="244" t="s">
        <v>275</v>
      </c>
      <c r="C187" s="245" t="s">
        <v>275</v>
      </c>
      <c r="D187" s="87" t="s">
        <v>1074</v>
      </c>
      <c r="E187" s="87"/>
      <c r="F187" s="87"/>
    </row>
    <row r="188" spans="1:6" s="95" customFormat="1" ht="14.5" x14ac:dyDescent="0.3">
      <c r="A188" s="93" t="s">
        <v>1076</v>
      </c>
      <c r="B188" s="96" t="s">
        <v>264</v>
      </c>
      <c r="C188" s="97" t="s">
        <v>275</v>
      </c>
      <c r="D188" s="94"/>
      <c r="E188" s="94"/>
      <c r="F188" s="94"/>
    </row>
    <row r="189" spans="1:6" x14ac:dyDescent="0.3">
      <c r="A189" s="86"/>
      <c r="B189" s="244" t="s">
        <v>257</v>
      </c>
      <c r="C189" s="245" t="s">
        <v>257</v>
      </c>
      <c r="D189" s="87" t="s">
        <v>1077</v>
      </c>
      <c r="E189" s="87"/>
      <c r="F189" s="87"/>
    </row>
    <row r="190" spans="1:6" x14ac:dyDescent="0.3">
      <c r="A190" s="86"/>
      <c r="B190" s="244" t="s">
        <v>258</v>
      </c>
      <c r="C190" s="245" t="s">
        <v>258</v>
      </c>
      <c r="D190" s="87" t="s">
        <v>817</v>
      </c>
      <c r="E190" s="87"/>
      <c r="F190" s="87"/>
    </row>
    <row r="191" spans="1:6" x14ac:dyDescent="0.3">
      <c r="A191" s="86"/>
      <c r="B191" s="244" t="s">
        <v>276</v>
      </c>
      <c r="C191" s="245" t="s">
        <v>276</v>
      </c>
      <c r="D191" s="87" t="s">
        <v>1078</v>
      </c>
      <c r="E191" s="87"/>
      <c r="F191" s="87"/>
    </row>
    <row r="192" spans="1:6" s="95" customFormat="1" ht="14.5" x14ac:dyDescent="0.3">
      <c r="A192" s="93" t="s">
        <v>1079</v>
      </c>
      <c r="B192" s="96" t="s">
        <v>149</v>
      </c>
      <c r="C192" s="97"/>
      <c r="D192" s="94"/>
      <c r="E192" s="94"/>
      <c r="F192" s="94"/>
    </row>
    <row r="193" spans="1:6" x14ac:dyDescent="0.3">
      <c r="A193" s="86"/>
      <c r="B193" s="244" t="s">
        <v>1080</v>
      </c>
      <c r="C193" s="245"/>
      <c r="D193" s="87" t="s">
        <v>817</v>
      </c>
      <c r="E193" s="87"/>
      <c r="F193" s="87"/>
    </row>
    <row r="194" spans="1:6" s="95" customFormat="1" ht="14.5" x14ac:dyDescent="0.3">
      <c r="A194" s="93" t="s">
        <v>1081</v>
      </c>
      <c r="B194" s="96" t="s">
        <v>265</v>
      </c>
      <c r="C194" s="97"/>
      <c r="D194" s="94"/>
      <c r="E194" s="94"/>
      <c r="F194" s="94"/>
    </row>
    <row r="195" spans="1:6" x14ac:dyDescent="0.3">
      <c r="A195" s="86"/>
      <c r="B195" s="244" t="s">
        <v>277</v>
      </c>
      <c r="C195" s="245" t="s">
        <v>277</v>
      </c>
      <c r="D195" s="87" t="s">
        <v>1082</v>
      </c>
      <c r="E195" s="87"/>
      <c r="F195" s="87"/>
    </row>
    <row r="196" spans="1:6" x14ac:dyDescent="0.3">
      <c r="A196" s="86"/>
      <c r="B196" s="244" t="s">
        <v>278</v>
      </c>
      <c r="C196" s="245" t="s">
        <v>278</v>
      </c>
      <c r="D196" s="87" t="s">
        <v>801</v>
      </c>
      <c r="E196" s="87"/>
      <c r="F196" s="87"/>
    </row>
    <row r="197" spans="1:6" x14ac:dyDescent="0.3">
      <c r="A197" s="86"/>
      <c r="B197" s="244" t="s">
        <v>279</v>
      </c>
      <c r="C197" s="245" t="s">
        <v>279</v>
      </c>
      <c r="D197" s="87" t="s">
        <v>1083</v>
      </c>
      <c r="E197" s="87"/>
      <c r="F197" s="87"/>
    </row>
    <row r="198" spans="1:6" x14ac:dyDescent="0.3">
      <c r="A198" s="86"/>
      <c r="B198" s="244" t="s">
        <v>280</v>
      </c>
      <c r="C198" s="245" t="s">
        <v>280</v>
      </c>
      <c r="D198" s="87" t="s">
        <v>1084</v>
      </c>
      <c r="E198" s="87"/>
      <c r="F198" s="87"/>
    </row>
    <row r="199" spans="1:6" x14ac:dyDescent="0.3">
      <c r="A199" s="86"/>
      <c r="B199" s="244" t="s">
        <v>280</v>
      </c>
      <c r="C199" s="245" t="s">
        <v>280</v>
      </c>
      <c r="D199" s="87" t="s">
        <v>1085</v>
      </c>
      <c r="E199" s="87"/>
      <c r="F199" s="87"/>
    </row>
    <row r="200" spans="1:6" x14ac:dyDescent="0.3">
      <c r="A200" s="86"/>
      <c r="B200" s="244" t="s">
        <v>281</v>
      </c>
      <c r="C200" s="245" t="s">
        <v>281</v>
      </c>
      <c r="D200" s="87" t="s">
        <v>1055</v>
      </c>
      <c r="E200" s="87"/>
      <c r="F200" s="87"/>
    </row>
    <row r="201" spans="1:6" x14ac:dyDescent="0.3">
      <c r="A201" s="86"/>
      <c r="B201" s="244" t="s">
        <v>282</v>
      </c>
      <c r="C201" s="245" t="s">
        <v>282</v>
      </c>
      <c r="D201" s="87" t="s">
        <v>1055</v>
      </c>
      <c r="E201" s="87"/>
      <c r="F201" s="87"/>
    </row>
    <row r="202" spans="1:6" x14ac:dyDescent="0.3">
      <c r="A202" s="86"/>
      <c r="B202" s="244" t="s">
        <v>283</v>
      </c>
      <c r="C202" s="245" t="s">
        <v>283</v>
      </c>
      <c r="D202" s="87" t="s">
        <v>817</v>
      </c>
      <c r="E202" s="87"/>
      <c r="F202" s="87"/>
    </row>
    <row r="203" spans="1:6" x14ac:dyDescent="0.3">
      <c r="A203" s="86"/>
      <c r="B203" s="244" t="s">
        <v>284</v>
      </c>
      <c r="C203" s="245" t="s">
        <v>284</v>
      </c>
      <c r="D203" s="87" t="s">
        <v>817</v>
      </c>
      <c r="E203" s="87"/>
      <c r="F203" s="87"/>
    </row>
    <row r="204" spans="1:6" x14ac:dyDescent="0.3">
      <c r="A204" s="86"/>
      <c r="B204" s="244" t="s">
        <v>285</v>
      </c>
      <c r="C204" s="245" t="s">
        <v>285</v>
      </c>
      <c r="D204" s="87" t="s">
        <v>817</v>
      </c>
      <c r="E204" s="87"/>
      <c r="F204" s="87"/>
    </row>
    <row r="205" spans="1:6" s="95" customFormat="1" ht="14.5" x14ac:dyDescent="0.3">
      <c r="A205" s="93" t="s">
        <v>1086</v>
      </c>
      <c r="B205" s="96" t="s">
        <v>264</v>
      </c>
      <c r="C205" s="97"/>
      <c r="D205" s="94"/>
      <c r="E205" s="94"/>
      <c r="F205" s="94"/>
    </row>
    <row r="206" spans="1:6" x14ac:dyDescent="0.3">
      <c r="A206" s="86"/>
      <c r="B206" s="244" t="s">
        <v>257</v>
      </c>
      <c r="C206" s="245" t="s">
        <v>257</v>
      </c>
      <c r="D206" s="87" t="s">
        <v>989</v>
      </c>
      <c r="E206" s="87"/>
      <c r="F206" s="87"/>
    </row>
    <row r="207" spans="1:6" x14ac:dyDescent="0.3">
      <c r="A207" s="86"/>
      <c r="B207" s="244" t="s">
        <v>258</v>
      </c>
      <c r="C207" s="245" t="s">
        <v>258</v>
      </c>
      <c r="D207" s="87" t="s">
        <v>817</v>
      </c>
      <c r="E207" s="87"/>
      <c r="F207" s="87"/>
    </row>
    <row r="208" spans="1:6" s="95" customFormat="1" ht="14.5" x14ac:dyDescent="0.3">
      <c r="A208" s="93" t="s">
        <v>1087</v>
      </c>
      <c r="B208" s="96" t="s">
        <v>342</v>
      </c>
      <c r="C208" s="97"/>
      <c r="D208" s="94"/>
      <c r="E208" s="94"/>
      <c r="F208" s="94"/>
    </row>
    <row r="209" spans="1:6" x14ac:dyDescent="0.3">
      <c r="A209" s="86"/>
      <c r="B209" s="244" t="s">
        <v>345</v>
      </c>
      <c r="C209" s="245" t="s">
        <v>345</v>
      </c>
      <c r="D209" s="87" t="s">
        <v>817</v>
      </c>
      <c r="E209" s="87"/>
      <c r="F209" s="87"/>
    </row>
    <row r="210" spans="1:6" x14ac:dyDescent="0.3">
      <c r="A210" s="86"/>
      <c r="B210" s="244" t="s">
        <v>295</v>
      </c>
      <c r="C210" s="245" t="s">
        <v>295</v>
      </c>
      <c r="D210" s="87" t="s">
        <v>817</v>
      </c>
      <c r="E210" s="87"/>
      <c r="F210" s="87"/>
    </row>
    <row r="211" spans="1:6" s="95" customFormat="1" ht="14.5" x14ac:dyDescent="0.3">
      <c r="A211" s="93" t="s">
        <v>1088</v>
      </c>
      <c r="B211" s="96" t="s">
        <v>150</v>
      </c>
      <c r="C211" s="97"/>
      <c r="D211" s="94"/>
      <c r="E211" s="94"/>
      <c r="F211" s="94"/>
    </row>
    <row r="212" spans="1:6" s="95" customFormat="1" ht="14.5" x14ac:dyDescent="0.3">
      <c r="A212" s="93" t="s">
        <v>1089</v>
      </c>
      <c r="B212" s="96" t="s">
        <v>264</v>
      </c>
      <c r="C212" s="97"/>
      <c r="D212" s="94"/>
      <c r="E212" s="94"/>
      <c r="F212" s="94"/>
    </row>
    <row r="213" spans="1:6" x14ac:dyDescent="0.3">
      <c r="A213" s="86"/>
      <c r="B213" s="244" t="s">
        <v>286</v>
      </c>
      <c r="C213" s="245" t="s">
        <v>286</v>
      </c>
      <c r="D213" s="87" t="s">
        <v>1077</v>
      </c>
      <c r="E213" s="87"/>
      <c r="F213" s="87"/>
    </row>
    <row r="214" spans="1:6" x14ac:dyDescent="0.3">
      <c r="A214" s="86"/>
      <c r="B214" s="244" t="s">
        <v>258</v>
      </c>
      <c r="C214" s="245" t="s">
        <v>258</v>
      </c>
      <c r="D214" s="87" t="s">
        <v>817</v>
      </c>
      <c r="E214" s="87"/>
      <c r="F214" s="87"/>
    </row>
    <row r="215" spans="1:6" s="95" customFormat="1" ht="14.5" x14ac:dyDescent="0.3">
      <c r="A215" s="93" t="s">
        <v>1090</v>
      </c>
      <c r="B215" s="96" t="s">
        <v>151</v>
      </c>
      <c r="C215" s="97"/>
      <c r="D215" s="94"/>
      <c r="E215" s="94"/>
      <c r="F215" s="94"/>
    </row>
    <row r="216" spans="1:6" x14ac:dyDescent="0.3">
      <c r="A216" s="86"/>
      <c r="B216" s="244" t="s">
        <v>337</v>
      </c>
      <c r="C216" s="245"/>
      <c r="D216" s="87" t="s">
        <v>817</v>
      </c>
      <c r="E216" s="87"/>
      <c r="F216" s="87"/>
    </row>
    <row r="217" spans="1:6" x14ac:dyDescent="0.3">
      <c r="A217" s="86"/>
      <c r="B217" s="244" t="s">
        <v>338</v>
      </c>
      <c r="C217" s="245"/>
      <c r="D217" s="87" t="s">
        <v>287</v>
      </c>
      <c r="E217" s="87"/>
      <c r="F217" s="87"/>
    </row>
    <row r="218" spans="1:6" s="95" customFormat="1" ht="14.5" x14ac:dyDescent="0.3">
      <c r="A218" s="93" t="s">
        <v>1094</v>
      </c>
      <c r="B218" s="96" t="s">
        <v>265</v>
      </c>
      <c r="C218" s="97"/>
      <c r="D218" s="94"/>
      <c r="E218" s="94"/>
      <c r="F218" s="94"/>
    </row>
    <row r="219" spans="1:6" x14ac:dyDescent="0.3">
      <c r="A219" s="86"/>
      <c r="B219" s="244" t="s">
        <v>288</v>
      </c>
      <c r="C219" s="245" t="s">
        <v>288</v>
      </c>
      <c r="D219" s="87" t="s">
        <v>801</v>
      </c>
      <c r="E219" s="87"/>
      <c r="F219" s="87"/>
    </row>
    <row r="220" spans="1:6" x14ac:dyDescent="0.3">
      <c r="A220" s="86"/>
      <c r="B220" s="244" t="s">
        <v>289</v>
      </c>
      <c r="C220" s="245" t="s">
        <v>289</v>
      </c>
      <c r="D220" s="87" t="s">
        <v>1091</v>
      </c>
      <c r="E220" s="87"/>
      <c r="F220" s="87"/>
    </row>
    <row r="221" spans="1:6" x14ac:dyDescent="0.3">
      <c r="A221" s="86"/>
      <c r="B221" s="244" t="s">
        <v>290</v>
      </c>
      <c r="C221" s="245" t="s">
        <v>290</v>
      </c>
      <c r="D221" s="87" t="s">
        <v>1092</v>
      </c>
      <c r="E221" s="87"/>
      <c r="F221" s="87"/>
    </row>
    <row r="222" spans="1:6" x14ac:dyDescent="0.3">
      <c r="A222" s="86"/>
      <c r="B222" s="244" t="s">
        <v>291</v>
      </c>
      <c r="C222" s="245" t="s">
        <v>291</v>
      </c>
      <c r="D222" s="87" t="s">
        <v>1092</v>
      </c>
      <c r="E222" s="87"/>
      <c r="F222" s="87"/>
    </row>
    <row r="223" spans="1:6" x14ac:dyDescent="0.3">
      <c r="A223" s="86"/>
      <c r="B223" s="244" t="s">
        <v>292</v>
      </c>
      <c r="C223" s="245" t="s">
        <v>292</v>
      </c>
      <c r="D223" s="87" t="s">
        <v>1093</v>
      </c>
      <c r="E223" s="87"/>
      <c r="F223" s="87"/>
    </row>
    <row r="224" spans="1:6" x14ac:dyDescent="0.3">
      <c r="A224" s="86"/>
      <c r="B224" s="244" t="s">
        <v>293</v>
      </c>
      <c r="C224" s="245" t="s">
        <v>293</v>
      </c>
      <c r="D224" s="87" t="s">
        <v>817</v>
      </c>
      <c r="E224" s="87"/>
      <c r="F224" s="87"/>
    </row>
    <row r="225" spans="1:6" s="95" customFormat="1" ht="14.5" x14ac:dyDescent="0.3">
      <c r="A225" s="93" t="s">
        <v>1095</v>
      </c>
      <c r="B225" s="96" t="s">
        <v>264</v>
      </c>
      <c r="C225" s="97"/>
      <c r="D225" s="94"/>
      <c r="E225" s="94"/>
      <c r="F225" s="94"/>
    </row>
    <row r="226" spans="1:6" x14ac:dyDescent="0.3">
      <c r="A226" s="86"/>
      <c r="B226" s="244" t="s">
        <v>257</v>
      </c>
      <c r="C226" s="245" t="s">
        <v>257</v>
      </c>
      <c r="D226" s="87" t="s">
        <v>989</v>
      </c>
      <c r="E226" s="87"/>
      <c r="F226" s="87"/>
    </row>
    <row r="227" spans="1:6" x14ac:dyDescent="0.3">
      <c r="A227" s="86"/>
      <c r="B227" s="244" t="s">
        <v>258</v>
      </c>
      <c r="C227" s="245" t="s">
        <v>258</v>
      </c>
      <c r="D227" s="87" t="s">
        <v>817</v>
      </c>
      <c r="E227" s="87"/>
      <c r="F227" s="87"/>
    </row>
    <row r="228" spans="1:6" s="95" customFormat="1" ht="14.5" x14ac:dyDescent="0.3">
      <c r="A228" s="93" t="s">
        <v>1096</v>
      </c>
      <c r="B228" s="96" t="s">
        <v>342</v>
      </c>
      <c r="C228" s="97"/>
      <c r="D228" s="94"/>
      <c r="E228" s="94"/>
      <c r="F228" s="94"/>
    </row>
    <row r="229" spans="1:6" x14ac:dyDescent="0.3">
      <c r="A229" s="86"/>
      <c r="B229" s="244" t="s">
        <v>294</v>
      </c>
      <c r="C229" s="245" t="s">
        <v>294</v>
      </c>
      <c r="D229" s="87" t="s">
        <v>817</v>
      </c>
      <c r="E229" s="87"/>
      <c r="F229" s="87"/>
    </row>
    <row r="230" spans="1:6" x14ac:dyDescent="0.3">
      <c r="A230" s="86"/>
      <c r="B230" s="244" t="s">
        <v>295</v>
      </c>
      <c r="C230" s="245" t="s">
        <v>295</v>
      </c>
      <c r="D230" s="87" t="s">
        <v>817</v>
      </c>
      <c r="E230" s="87"/>
      <c r="F230" s="87"/>
    </row>
    <row r="231" spans="1:6" s="95" customFormat="1" ht="14.5" x14ac:dyDescent="0.3">
      <c r="A231" s="93" t="s">
        <v>1097</v>
      </c>
      <c r="B231" s="96" t="s">
        <v>152</v>
      </c>
      <c r="C231" s="97"/>
      <c r="D231" s="94"/>
      <c r="E231" s="94"/>
      <c r="F231" s="94"/>
    </row>
    <row r="232" spans="1:6" x14ac:dyDescent="0.3">
      <c r="A232" s="86"/>
      <c r="B232" s="244" t="s">
        <v>1098</v>
      </c>
      <c r="C232" s="245"/>
      <c r="D232" s="87" t="s">
        <v>817</v>
      </c>
      <c r="E232" s="87"/>
      <c r="F232" s="87"/>
    </row>
    <row r="233" spans="1:6" s="95" customFormat="1" ht="14.5" x14ac:dyDescent="0.3">
      <c r="A233" s="93" t="s">
        <v>1099</v>
      </c>
      <c r="B233" s="96" t="s">
        <v>264</v>
      </c>
      <c r="C233" s="97"/>
      <c r="D233" s="94"/>
      <c r="E233" s="94"/>
      <c r="F233" s="94"/>
    </row>
    <row r="234" spans="1:6" x14ac:dyDescent="0.3">
      <c r="A234" s="86"/>
      <c r="B234" s="244" t="s">
        <v>286</v>
      </c>
      <c r="C234" s="245" t="s">
        <v>286</v>
      </c>
      <c r="D234" s="87" t="s">
        <v>989</v>
      </c>
      <c r="E234" s="87"/>
      <c r="F234" s="87"/>
    </row>
    <row r="235" spans="1:6" x14ac:dyDescent="0.3">
      <c r="A235" s="86"/>
      <c r="B235" s="244" t="s">
        <v>258</v>
      </c>
      <c r="C235" s="245" t="s">
        <v>258</v>
      </c>
      <c r="D235" s="87" t="s">
        <v>801</v>
      </c>
      <c r="E235" s="87"/>
      <c r="F235" s="87"/>
    </row>
    <row r="236" spans="1:6" x14ac:dyDescent="0.3">
      <c r="A236" s="86"/>
      <c r="B236" s="244" t="s">
        <v>296</v>
      </c>
      <c r="C236" s="245" t="s">
        <v>296</v>
      </c>
      <c r="D236" s="87" t="s">
        <v>817</v>
      </c>
      <c r="E236" s="87"/>
      <c r="F236" s="87"/>
    </row>
    <row r="237" spans="1:6" x14ac:dyDescent="0.3">
      <c r="A237" s="86"/>
      <c r="B237" s="244" t="s">
        <v>297</v>
      </c>
      <c r="C237" s="245" t="s">
        <v>297</v>
      </c>
      <c r="D237" s="87" t="s">
        <v>817</v>
      </c>
      <c r="E237" s="87"/>
      <c r="F237" s="87"/>
    </row>
    <row r="238" spans="1:6" s="95" customFormat="1" ht="14.5" x14ac:dyDescent="0.3">
      <c r="A238" s="93" t="s">
        <v>1100</v>
      </c>
      <c r="B238" s="96" t="s">
        <v>342</v>
      </c>
      <c r="C238" s="97"/>
      <c r="D238" s="94"/>
      <c r="E238" s="94"/>
      <c r="F238" s="94"/>
    </row>
    <row r="239" spans="1:6" x14ac:dyDescent="0.3">
      <c r="A239" s="86"/>
      <c r="B239" s="244" t="s">
        <v>298</v>
      </c>
      <c r="C239" s="245" t="s">
        <v>298</v>
      </c>
      <c r="D239" s="87" t="s">
        <v>817</v>
      </c>
      <c r="E239" s="87"/>
      <c r="F239" s="87"/>
    </row>
    <row r="240" spans="1:6" s="95" customFormat="1" ht="14.5" x14ac:dyDescent="0.3">
      <c r="A240" s="93" t="s">
        <v>1101</v>
      </c>
      <c r="B240" s="96" t="s">
        <v>153</v>
      </c>
      <c r="C240" s="97"/>
      <c r="D240" s="94"/>
      <c r="E240" s="94"/>
      <c r="F240" s="94"/>
    </row>
    <row r="241" spans="1:6" x14ac:dyDescent="0.3">
      <c r="A241" s="86"/>
      <c r="B241" s="244" t="s">
        <v>334</v>
      </c>
      <c r="C241" s="245"/>
      <c r="D241" s="87" t="s">
        <v>817</v>
      </c>
      <c r="E241" s="87"/>
      <c r="F241" s="87"/>
    </row>
    <row r="242" spans="1:6" s="95" customFormat="1" ht="14.5" x14ac:dyDescent="0.3">
      <c r="A242" s="93" t="s">
        <v>1102</v>
      </c>
      <c r="B242" s="96" t="s">
        <v>264</v>
      </c>
      <c r="C242" s="97"/>
      <c r="D242" s="94"/>
      <c r="E242" s="94"/>
      <c r="F242" s="94"/>
    </row>
    <row r="243" spans="1:6" x14ac:dyDescent="0.3">
      <c r="A243" s="86"/>
      <c r="B243" s="244" t="s">
        <v>286</v>
      </c>
      <c r="C243" s="245" t="s">
        <v>286</v>
      </c>
      <c r="D243" s="87" t="s">
        <v>989</v>
      </c>
      <c r="E243" s="87"/>
      <c r="F243" s="87"/>
    </row>
    <row r="244" spans="1:6" x14ac:dyDescent="0.3">
      <c r="A244" s="86"/>
      <c r="B244" s="244" t="s">
        <v>258</v>
      </c>
      <c r="C244" s="245" t="s">
        <v>258</v>
      </c>
      <c r="D244" s="87" t="s">
        <v>817</v>
      </c>
      <c r="E244" s="87"/>
      <c r="F244" s="87"/>
    </row>
    <row r="245" spans="1:6" s="95" customFormat="1" ht="14.5" x14ac:dyDescent="0.3">
      <c r="A245" s="93" t="s">
        <v>1103</v>
      </c>
      <c r="B245" s="96" t="s">
        <v>154</v>
      </c>
      <c r="C245" s="97"/>
      <c r="D245" s="94"/>
      <c r="E245" s="94"/>
      <c r="F245" s="94"/>
    </row>
    <row r="246" spans="1:6" x14ac:dyDescent="0.3">
      <c r="A246" s="86"/>
      <c r="B246" s="244" t="s">
        <v>1104</v>
      </c>
      <c r="C246" s="245"/>
      <c r="D246" s="87" t="s">
        <v>817</v>
      </c>
      <c r="E246" s="87"/>
      <c r="F246" s="87"/>
    </row>
    <row r="247" spans="1:6" s="95" customFormat="1" ht="14.5" x14ac:dyDescent="0.3">
      <c r="A247" s="93" t="s">
        <v>1105</v>
      </c>
      <c r="B247" s="96" t="s">
        <v>264</v>
      </c>
      <c r="C247" s="97"/>
      <c r="D247" s="94"/>
      <c r="E247" s="94"/>
      <c r="F247" s="94"/>
    </row>
    <row r="248" spans="1:6" x14ac:dyDescent="0.3">
      <c r="A248" s="86"/>
      <c r="B248" s="244" t="s">
        <v>257</v>
      </c>
      <c r="C248" s="245" t="s">
        <v>257</v>
      </c>
      <c r="D248" s="87" t="s">
        <v>1077</v>
      </c>
      <c r="E248" s="87"/>
      <c r="F248" s="87"/>
    </row>
    <row r="249" spans="1:6" x14ac:dyDescent="0.3">
      <c r="A249" s="86"/>
      <c r="B249" s="244" t="s">
        <v>258</v>
      </c>
      <c r="C249" s="245" t="s">
        <v>258</v>
      </c>
      <c r="D249" s="87" t="s">
        <v>986</v>
      </c>
      <c r="E249" s="87"/>
      <c r="F249" s="87"/>
    </row>
    <row r="250" spans="1:6" x14ac:dyDescent="0.3">
      <c r="A250" s="86"/>
      <c r="B250" s="244" t="s">
        <v>299</v>
      </c>
      <c r="C250" s="245" t="s">
        <v>299</v>
      </c>
      <c r="D250" s="87" t="s">
        <v>1106</v>
      </c>
      <c r="E250" s="87"/>
      <c r="F250" s="87"/>
    </row>
    <row r="251" spans="1:6" s="95" customFormat="1" ht="14.5" x14ac:dyDescent="0.3">
      <c r="A251" s="93" t="s">
        <v>1107</v>
      </c>
      <c r="B251" s="96" t="s">
        <v>342</v>
      </c>
      <c r="C251" s="97"/>
      <c r="D251" s="94"/>
      <c r="E251" s="94"/>
      <c r="F251" s="94"/>
    </row>
    <row r="252" spans="1:6" x14ac:dyDescent="0.3">
      <c r="A252" s="86"/>
      <c r="B252" s="244" t="s">
        <v>298</v>
      </c>
      <c r="C252" s="245" t="s">
        <v>298</v>
      </c>
      <c r="D252" s="87" t="s">
        <v>817</v>
      </c>
      <c r="E252" s="87"/>
      <c r="F252" s="87"/>
    </row>
    <row r="253" spans="1:6" s="95" customFormat="1" ht="14.5" x14ac:dyDescent="0.3">
      <c r="A253" s="93" t="s">
        <v>1108</v>
      </c>
      <c r="B253" s="96" t="s">
        <v>155</v>
      </c>
      <c r="C253" s="97"/>
      <c r="D253" s="94"/>
      <c r="E253" s="94"/>
      <c r="F253" s="94"/>
    </row>
    <row r="254" spans="1:6" x14ac:dyDescent="0.3">
      <c r="A254" s="86"/>
      <c r="B254" s="244" t="s">
        <v>301</v>
      </c>
      <c r="C254" s="245" t="s">
        <v>301</v>
      </c>
      <c r="D254" s="87"/>
      <c r="E254" s="87"/>
      <c r="F254" s="87"/>
    </row>
    <row r="255" spans="1:6" x14ac:dyDescent="0.3">
      <c r="A255" s="86"/>
      <c r="B255" s="244" t="s">
        <v>302</v>
      </c>
      <c r="C255" s="245" t="s">
        <v>302</v>
      </c>
      <c r="D255" s="87"/>
      <c r="E255" s="87"/>
      <c r="F255" s="87"/>
    </row>
    <row r="256" spans="1:6" x14ac:dyDescent="0.3">
      <c r="A256" s="86"/>
      <c r="B256" s="244" t="s">
        <v>303</v>
      </c>
      <c r="C256" s="245" t="s">
        <v>303</v>
      </c>
      <c r="D256" s="87"/>
      <c r="E256" s="87"/>
      <c r="F256" s="87"/>
    </row>
    <row r="257" spans="1:6" x14ac:dyDescent="0.3">
      <c r="A257" s="86"/>
      <c r="B257" s="244" t="s">
        <v>304</v>
      </c>
      <c r="C257" s="245" t="s">
        <v>304</v>
      </c>
      <c r="D257" s="87"/>
      <c r="E257" s="87"/>
      <c r="F257" s="87"/>
    </row>
    <row r="258" spans="1:6" x14ac:dyDescent="0.3">
      <c r="A258" s="86"/>
      <c r="B258" s="244" t="s">
        <v>305</v>
      </c>
      <c r="C258" s="245" t="s">
        <v>305</v>
      </c>
      <c r="D258" s="87"/>
      <c r="E258" s="87"/>
      <c r="F258" s="87"/>
    </row>
    <row r="259" spans="1:6" x14ac:dyDescent="0.3">
      <c r="A259" s="86"/>
      <c r="B259" s="244" t="s">
        <v>306</v>
      </c>
      <c r="C259" s="245" t="s">
        <v>306</v>
      </c>
      <c r="D259" s="87"/>
      <c r="E259" s="87"/>
      <c r="F259" s="87"/>
    </row>
    <row r="260" spans="1:6" x14ac:dyDescent="0.3">
      <c r="A260" s="86"/>
      <c r="B260" s="244" t="s">
        <v>307</v>
      </c>
      <c r="C260" s="245" t="s">
        <v>307</v>
      </c>
      <c r="D260" s="87"/>
      <c r="E260" s="87"/>
      <c r="F260" s="87"/>
    </row>
    <row r="261" spans="1:6" x14ac:dyDescent="0.3">
      <c r="A261" s="86"/>
      <c r="B261" s="244" t="s">
        <v>308</v>
      </c>
      <c r="C261" s="245" t="s">
        <v>308</v>
      </c>
      <c r="D261" s="87"/>
      <c r="E261" s="87"/>
      <c r="F261" s="87"/>
    </row>
    <row r="262" spans="1:6" x14ac:dyDescent="0.3">
      <c r="A262" s="86"/>
      <c r="B262" s="244" t="s">
        <v>309</v>
      </c>
      <c r="C262" s="245" t="s">
        <v>309</v>
      </c>
      <c r="D262" s="87"/>
      <c r="E262" s="87"/>
      <c r="F262" s="87"/>
    </row>
    <row r="263" spans="1:6" x14ac:dyDescent="0.3">
      <c r="A263" s="86"/>
      <c r="B263" s="244" t="s">
        <v>310</v>
      </c>
      <c r="C263" s="245" t="s">
        <v>310</v>
      </c>
      <c r="D263" s="87"/>
      <c r="E263" s="87"/>
      <c r="F263" s="87"/>
    </row>
    <row r="264" spans="1:6" x14ac:dyDescent="0.3">
      <c r="A264" s="86"/>
      <c r="B264" s="244" t="s">
        <v>311</v>
      </c>
      <c r="C264" s="245" t="s">
        <v>311</v>
      </c>
      <c r="D264" s="87"/>
      <c r="E264" s="87"/>
      <c r="F264" s="87"/>
    </row>
    <row r="265" spans="1:6" x14ac:dyDescent="0.3">
      <c r="A265" s="86"/>
      <c r="B265" s="244" t="s">
        <v>312</v>
      </c>
      <c r="C265" s="245" t="s">
        <v>312</v>
      </c>
      <c r="D265" s="87"/>
      <c r="E265" s="87"/>
      <c r="F265" s="87"/>
    </row>
    <row r="266" spans="1:6" x14ac:dyDescent="0.3">
      <c r="A266" s="86"/>
      <c r="B266" s="244" t="s">
        <v>314</v>
      </c>
      <c r="C266" s="245" t="s">
        <v>314</v>
      </c>
      <c r="D266" s="87"/>
      <c r="E266" s="87"/>
      <c r="F266" s="87"/>
    </row>
    <row r="267" spans="1:6" s="95" customFormat="1" ht="14.5" x14ac:dyDescent="0.3">
      <c r="A267" s="93" t="s">
        <v>1109</v>
      </c>
      <c r="B267" s="96" t="s">
        <v>1110</v>
      </c>
      <c r="C267" s="97"/>
      <c r="D267" s="94"/>
      <c r="E267" s="94"/>
      <c r="F267" s="94"/>
    </row>
    <row r="268" spans="1:6" x14ac:dyDescent="0.3">
      <c r="A268" s="86"/>
      <c r="B268" s="244" t="s">
        <v>315</v>
      </c>
      <c r="C268" s="245" t="s">
        <v>315</v>
      </c>
      <c r="D268" s="87"/>
      <c r="E268" s="87"/>
      <c r="F268" s="87"/>
    </row>
    <row r="269" spans="1:6" x14ac:dyDescent="0.3">
      <c r="A269" s="86"/>
      <c r="B269" s="244" t="s">
        <v>316</v>
      </c>
      <c r="C269" s="245" t="s">
        <v>316</v>
      </c>
      <c r="D269" s="87"/>
      <c r="E269" s="87"/>
      <c r="F269" s="87"/>
    </row>
    <row r="270" spans="1:6" x14ac:dyDescent="0.3">
      <c r="A270" s="86"/>
      <c r="B270" s="244" t="s">
        <v>317</v>
      </c>
      <c r="C270" s="245" t="s">
        <v>317</v>
      </c>
      <c r="D270" s="87"/>
      <c r="E270" s="87"/>
      <c r="F270" s="87"/>
    </row>
    <row r="271" spans="1:6" x14ac:dyDescent="0.3">
      <c r="A271" s="86"/>
      <c r="B271" s="244" t="s">
        <v>318</v>
      </c>
      <c r="C271" s="245" t="s">
        <v>318</v>
      </c>
      <c r="D271" s="87"/>
      <c r="E271" s="87"/>
      <c r="F271" s="87"/>
    </row>
    <row r="272" spans="1:6" x14ac:dyDescent="0.3">
      <c r="A272" s="86"/>
      <c r="B272" s="244" t="s">
        <v>319</v>
      </c>
      <c r="C272" s="245" t="s">
        <v>319</v>
      </c>
      <c r="D272" s="87"/>
      <c r="E272" s="87"/>
      <c r="F272" s="87"/>
    </row>
    <row r="273" spans="1:6" x14ac:dyDescent="0.3">
      <c r="A273" s="86"/>
      <c r="B273" s="244" t="s">
        <v>320</v>
      </c>
      <c r="C273" s="245" t="s">
        <v>320</v>
      </c>
      <c r="D273" s="87"/>
      <c r="E273" s="87"/>
      <c r="F273" s="87"/>
    </row>
    <row r="274" spans="1:6" x14ac:dyDescent="0.3">
      <c r="A274" s="86"/>
      <c r="B274" s="244" t="s">
        <v>321</v>
      </c>
      <c r="C274" s="245" t="s">
        <v>321</v>
      </c>
      <c r="D274" s="87"/>
      <c r="E274" s="87"/>
      <c r="F274" s="87"/>
    </row>
    <row r="275" spans="1:6" x14ac:dyDescent="0.3">
      <c r="A275" s="86"/>
      <c r="B275" s="244" t="s">
        <v>322</v>
      </c>
      <c r="C275" s="245" t="s">
        <v>322</v>
      </c>
      <c r="D275" s="87"/>
      <c r="E275" s="87"/>
      <c r="F275" s="87"/>
    </row>
    <row r="276" spans="1:6" x14ac:dyDescent="0.3">
      <c r="A276" s="86"/>
      <c r="B276" s="244" t="s">
        <v>323</v>
      </c>
      <c r="C276" s="245" t="s">
        <v>323</v>
      </c>
      <c r="D276" s="87"/>
      <c r="E276" s="87"/>
      <c r="F276" s="87"/>
    </row>
    <row r="277" spans="1:6" x14ac:dyDescent="0.3">
      <c r="A277" s="86"/>
      <c r="B277" s="244" t="s">
        <v>336</v>
      </c>
      <c r="C277" s="245" t="s">
        <v>336</v>
      </c>
      <c r="D277" s="87"/>
      <c r="E277" s="87"/>
      <c r="F277" s="87"/>
    </row>
    <row r="278" spans="1:6" x14ac:dyDescent="0.3">
      <c r="A278" s="86"/>
      <c r="B278" s="244" t="s">
        <v>324</v>
      </c>
      <c r="C278" s="245" t="s">
        <v>324</v>
      </c>
      <c r="D278" s="87"/>
      <c r="E278" s="87"/>
      <c r="F278" s="87"/>
    </row>
    <row r="279" spans="1:6" x14ac:dyDescent="0.3">
      <c r="A279" s="86"/>
      <c r="B279" s="244" t="s">
        <v>325</v>
      </c>
      <c r="C279" s="245" t="s">
        <v>325</v>
      </c>
      <c r="D279" s="87"/>
      <c r="E279" s="87"/>
      <c r="F279" s="87"/>
    </row>
    <row r="280" spans="1:6" x14ac:dyDescent="0.3">
      <c r="A280" s="86"/>
      <c r="B280" s="244" t="s">
        <v>326</v>
      </c>
      <c r="C280" s="245" t="s">
        <v>326</v>
      </c>
      <c r="D280" s="87"/>
      <c r="E280" s="87"/>
      <c r="F280" s="87"/>
    </row>
    <row r="281" spans="1:6" x14ac:dyDescent="0.3">
      <c r="A281" s="86"/>
      <c r="B281" s="244" t="s">
        <v>327</v>
      </c>
      <c r="C281" s="245" t="s">
        <v>327</v>
      </c>
      <c r="D281" s="87"/>
      <c r="E281" s="87"/>
      <c r="F281" s="87"/>
    </row>
    <row r="282" spans="1:6" x14ac:dyDescent="0.3">
      <c r="A282" s="86"/>
      <c r="B282" s="244" t="s">
        <v>328</v>
      </c>
      <c r="C282" s="245" t="s">
        <v>328</v>
      </c>
      <c r="D282" s="87"/>
      <c r="E282" s="87"/>
      <c r="F282" s="87"/>
    </row>
    <row r="283" spans="1:6" x14ac:dyDescent="0.3">
      <c r="A283" s="86"/>
      <c r="B283" s="244" t="s">
        <v>329</v>
      </c>
      <c r="C283" s="245" t="s">
        <v>329</v>
      </c>
      <c r="D283" s="87"/>
      <c r="E283" s="87"/>
      <c r="F283" s="87"/>
    </row>
    <row r="284" spans="1:6" x14ac:dyDescent="0.3">
      <c r="A284" s="86"/>
      <c r="B284" s="244" t="s">
        <v>330</v>
      </c>
      <c r="C284" s="245" t="s">
        <v>330</v>
      </c>
      <c r="D284" s="87"/>
      <c r="E284" s="87"/>
      <c r="F284" s="87"/>
    </row>
    <row r="285" spans="1:6" x14ac:dyDescent="0.3">
      <c r="A285" s="86"/>
      <c r="B285" s="244" t="s">
        <v>331</v>
      </c>
      <c r="C285" s="245" t="s">
        <v>331</v>
      </c>
      <c r="D285" s="87"/>
      <c r="E285" s="87"/>
      <c r="F285" s="87"/>
    </row>
    <row r="286" spans="1:6" x14ac:dyDescent="0.3">
      <c r="A286" s="86"/>
      <c r="B286" s="244" t="s">
        <v>332</v>
      </c>
      <c r="C286" s="245" t="s">
        <v>332</v>
      </c>
      <c r="D286" s="87"/>
      <c r="E286" s="87"/>
      <c r="F286" s="87"/>
    </row>
    <row r="287" spans="1:6" x14ac:dyDescent="0.3">
      <c r="A287" s="86"/>
      <c r="B287" s="244" t="s">
        <v>333</v>
      </c>
      <c r="C287" s="245" t="s">
        <v>333</v>
      </c>
      <c r="D287" s="87"/>
      <c r="E287" s="87"/>
      <c r="F287" s="87"/>
    </row>
    <row r="288" spans="1:6" x14ac:dyDescent="0.3">
      <c r="A288" s="86"/>
      <c r="B288" s="244" t="s">
        <v>1111</v>
      </c>
      <c r="C288" s="245" t="s">
        <v>335</v>
      </c>
      <c r="D288" s="87"/>
      <c r="E288" s="87"/>
      <c r="F288" s="87"/>
    </row>
    <row r="289" spans="1:6" s="95" customFormat="1" ht="14.5" x14ac:dyDescent="0.3">
      <c r="A289" s="93" t="s">
        <v>1112</v>
      </c>
      <c r="B289" s="96" t="s">
        <v>96</v>
      </c>
      <c r="C289" s="97"/>
      <c r="D289" s="94"/>
      <c r="E289" s="94"/>
      <c r="F289" s="94"/>
    </row>
    <row r="290" spans="1:6" s="95" customFormat="1" ht="14.5" x14ac:dyDescent="0.3">
      <c r="A290" s="93" t="s">
        <v>1113</v>
      </c>
      <c r="B290" s="96" t="s">
        <v>138</v>
      </c>
      <c r="C290" s="97"/>
      <c r="D290" s="94"/>
      <c r="E290" s="94"/>
      <c r="F290" s="94"/>
    </row>
    <row r="291" spans="1:6" x14ac:dyDescent="0.3">
      <c r="A291" s="86"/>
      <c r="B291" s="244" t="s">
        <v>1114</v>
      </c>
      <c r="C291" s="245"/>
      <c r="D291" s="87" t="s">
        <v>1121</v>
      </c>
      <c r="E291" s="87"/>
      <c r="F291" s="87"/>
    </row>
    <row r="292" spans="1:6" x14ac:dyDescent="0.3">
      <c r="A292" s="86"/>
      <c r="B292" s="244" t="s">
        <v>1115</v>
      </c>
      <c r="C292" s="245"/>
      <c r="D292" s="87" t="s">
        <v>1055</v>
      </c>
      <c r="E292" s="87"/>
      <c r="F292" s="87"/>
    </row>
    <row r="293" spans="1:6" x14ac:dyDescent="0.3">
      <c r="A293" s="86"/>
      <c r="B293" s="244" t="s">
        <v>1116</v>
      </c>
      <c r="C293" s="245"/>
      <c r="D293" s="87" t="s">
        <v>1055</v>
      </c>
      <c r="E293" s="87"/>
      <c r="F293" s="87"/>
    </row>
    <row r="294" spans="1:6" s="95" customFormat="1" ht="14.5" x14ac:dyDescent="0.3">
      <c r="A294" s="93" t="s">
        <v>1120</v>
      </c>
      <c r="B294" s="96" t="s">
        <v>1117</v>
      </c>
      <c r="C294" s="97"/>
      <c r="D294" s="94"/>
      <c r="E294" s="94"/>
      <c r="F294" s="94"/>
    </row>
    <row r="295" spans="1:6" x14ac:dyDescent="0.3">
      <c r="A295" s="86"/>
      <c r="B295" s="244" t="s">
        <v>1118</v>
      </c>
      <c r="C295" s="245"/>
      <c r="D295" s="87" t="s">
        <v>1070</v>
      </c>
      <c r="E295" s="87"/>
      <c r="F295" s="87"/>
    </row>
    <row r="296" spans="1:6" x14ac:dyDescent="0.3">
      <c r="A296" s="86"/>
      <c r="B296" s="244" t="s">
        <v>1119</v>
      </c>
      <c r="C296" s="245"/>
      <c r="D296" s="87" t="s">
        <v>1084</v>
      </c>
      <c r="E296" s="87"/>
      <c r="F296" s="87"/>
    </row>
    <row r="297" spans="1:6" x14ac:dyDescent="0.3">
      <c r="A297" s="86"/>
      <c r="B297" s="244"/>
      <c r="C297" s="245"/>
      <c r="D297" s="87"/>
      <c r="E297" s="87"/>
      <c r="F297" s="87"/>
    </row>
    <row r="298" spans="1:6" x14ac:dyDescent="0.3">
      <c r="A298" s="86"/>
      <c r="B298" s="244"/>
      <c r="C298" s="245"/>
      <c r="D298" s="87"/>
      <c r="E298" s="87"/>
      <c r="F298" s="87"/>
    </row>
    <row r="299" spans="1:6" x14ac:dyDescent="0.3">
      <c r="A299" s="86"/>
      <c r="B299" s="244"/>
      <c r="C299" s="245"/>
      <c r="D299" s="87"/>
      <c r="E299" s="87"/>
      <c r="F299" s="87"/>
    </row>
  </sheetData>
  <mergeCells count="224">
    <mergeCell ref="B8:C8"/>
    <mergeCell ref="B9:C9"/>
    <mergeCell ref="B12:C12"/>
    <mergeCell ref="B13:C13"/>
    <mergeCell ref="B2:C2"/>
    <mergeCell ref="B3:C3"/>
    <mergeCell ref="B4:C4"/>
    <mergeCell ref="B5:C5"/>
    <mergeCell ref="B6:C6"/>
    <mergeCell ref="B7:C7"/>
    <mergeCell ref="B14:C14"/>
    <mergeCell ref="B15:C15"/>
    <mergeCell ref="B22:C22"/>
    <mergeCell ref="B23:C23"/>
    <mergeCell ref="B42:C42"/>
    <mergeCell ref="B17:C17"/>
    <mergeCell ref="B18:C18"/>
    <mergeCell ref="B20:C20"/>
    <mergeCell ref="B21:C21"/>
    <mergeCell ref="B45:C45"/>
    <mergeCell ref="B31:C31"/>
    <mergeCell ref="B32:C32"/>
    <mergeCell ref="B35:C35"/>
    <mergeCell ref="B36:C36"/>
    <mergeCell ref="B37:C37"/>
    <mergeCell ref="B26:C26"/>
    <mergeCell ref="B27:C27"/>
    <mergeCell ref="B28:C28"/>
    <mergeCell ref="B29:C29"/>
    <mergeCell ref="B30:C30"/>
    <mergeCell ref="B34:C34"/>
    <mergeCell ref="B38:C38"/>
    <mergeCell ref="B39:C39"/>
    <mergeCell ref="B40:C40"/>
    <mergeCell ref="B41:C41"/>
    <mergeCell ref="B54:C54"/>
    <mergeCell ref="B55:C55"/>
    <mergeCell ref="B56:C56"/>
    <mergeCell ref="B57:C57"/>
    <mergeCell ref="B58:C58"/>
    <mergeCell ref="B48:C48"/>
    <mergeCell ref="B49:C49"/>
    <mergeCell ref="B50:C50"/>
    <mergeCell ref="B52:C52"/>
    <mergeCell ref="B53:C53"/>
    <mergeCell ref="B64:C64"/>
    <mergeCell ref="B65:C65"/>
    <mergeCell ref="B66:C66"/>
    <mergeCell ref="B59:C59"/>
    <mergeCell ref="B67:C67"/>
    <mergeCell ref="B61:C61"/>
    <mergeCell ref="B62:C62"/>
    <mergeCell ref="B63:C63"/>
    <mergeCell ref="B60:C60"/>
    <mergeCell ref="B93:C93"/>
    <mergeCell ref="B94:C94"/>
    <mergeCell ref="B95:C95"/>
    <mergeCell ref="B85:C85"/>
    <mergeCell ref="B87:C87"/>
    <mergeCell ref="B88:C88"/>
    <mergeCell ref="B89:C89"/>
    <mergeCell ref="B90:C90"/>
    <mergeCell ref="B78:C78"/>
    <mergeCell ref="B79:C79"/>
    <mergeCell ref="B80:C80"/>
    <mergeCell ref="B81:C81"/>
    <mergeCell ref="B82:C82"/>
    <mergeCell ref="B84:C84"/>
    <mergeCell ref="B83:C83"/>
    <mergeCell ref="B106:C106"/>
    <mergeCell ref="B108:C108"/>
    <mergeCell ref="B109:C109"/>
    <mergeCell ref="B102:C102"/>
    <mergeCell ref="B103:C103"/>
    <mergeCell ref="B104:C104"/>
    <mergeCell ref="B105:C105"/>
    <mergeCell ref="B97:C97"/>
    <mergeCell ref="B98:C98"/>
    <mergeCell ref="B99:C99"/>
    <mergeCell ref="B100:C100"/>
    <mergeCell ref="B120:C120"/>
    <mergeCell ref="B121:C121"/>
    <mergeCell ref="B122:C122"/>
    <mergeCell ref="B123:C123"/>
    <mergeCell ref="B112:C112"/>
    <mergeCell ref="B113:C113"/>
    <mergeCell ref="B114:C114"/>
    <mergeCell ref="B115:C115"/>
    <mergeCell ref="B116:C116"/>
    <mergeCell ref="B118:C118"/>
    <mergeCell ref="B132:C132"/>
    <mergeCell ref="B133:C133"/>
    <mergeCell ref="B134:C134"/>
    <mergeCell ref="B135:C135"/>
    <mergeCell ref="B128:C128"/>
    <mergeCell ref="B129:C129"/>
    <mergeCell ref="B130:C130"/>
    <mergeCell ref="B127:C127"/>
    <mergeCell ref="B151:C151"/>
    <mergeCell ref="B155:C155"/>
    <mergeCell ref="B144:C144"/>
    <mergeCell ref="B145:C145"/>
    <mergeCell ref="B146:C146"/>
    <mergeCell ref="B147:C147"/>
    <mergeCell ref="B139:C139"/>
    <mergeCell ref="B140:C140"/>
    <mergeCell ref="B141:C141"/>
    <mergeCell ref="B142:C142"/>
    <mergeCell ref="B162:C162"/>
    <mergeCell ref="B163:C163"/>
    <mergeCell ref="B166:C166"/>
    <mergeCell ref="B167:C167"/>
    <mergeCell ref="B168:C168"/>
    <mergeCell ref="B156:C156"/>
    <mergeCell ref="B157:C157"/>
    <mergeCell ref="B158:C158"/>
    <mergeCell ref="B159:C159"/>
    <mergeCell ref="B160:C160"/>
    <mergeCell ref="B161:C161"/>
    <mergeCell ref="B177:C177"/>
    <mergeCell ref="B165:C165"/>
    <mergeCell ref="B172:C172"/>
    <mergeCell ref="B178:C178"/>
    <mergeCell ref="B179:C179"/>
    <mergeCell ref="B169:C169"/>
    <mergeCell ref="B170:C170"/>
    <mergeCell ref="B173:C173"/>
    <mergeCell ref="B176:C176"/>
    <mergeCell ref="B186:C186"/>
    <mergeCell ref="B187:C187"/>
    <mergeCell ref="B189:C189"/>
    <mergeCell ref="B190:C190"/>
    <mergeCell ref="B191:C191"/>
    <mergeCell ref="B180:C180"/>
    <mergeCell ref="B181:C181"/>
    <mergeCell ref="B182:C182"/>
    <mergeCell ref="B183:C183"/>
    <mergeCell ref="B184:C184"/>
    <mergeCell ref="B185:C185"/>
    <mergeCell ref="B214:C214"/>
    <mergeCell ref="B216:C216"/>
    <mergeCell ref="B217:C217"/>
    <mergeCell ref="B219:C219"/>
    <mergeCell ref="B193:C193"/>
    <mergeCell ref="B213:C213"/>
    <mergeCell ref="B204:C204"/>
    <mergeCell ref="B206:C206"/>
    <mergeCell ref="B207:C207"/>
    <mergeCell ref="B209:C209"/>
    <mergeCell ref="B210:C210"/>
    <mergeCell ref="B198:C198"/>
    <mergeCell ref="B199:C199"/>
    <mergeCell ref="B200:C200"/>
    <mergeCell ref="B201:C201"/>
    <mergeCell ref="B202:C202"/>
    <mergeCell ref="B203:C203"/>
    <mergeCell ref="B195:C195"/>
    <mergeCell ref="B196:C196"/>
    <mergeCell ref="B197:C197"/>
    <mergeCell ref="B227:C227"/>
    <mergeCell ref="B229:C229"/>
    <mergeCell ref="B230:C230"/>
    <mergeCell ref="B232:C232"/>
    <mergeCell ref="B220:C220"/>
    <mergeCell ref="B221:C221"/>
    <mergeCell ref="B222:C222"/>
    <mergeCell ref="B223:C223"/>
    <mergeCell ref="B224:C224"/>
    <mergeCell ref="B226:C226"/>
    <mergeCell ref="B248:C248"/>
    <mergeCell ref="B249:C249"/>
    <mergeCell ref="B250:C250"/>
    <mergeCell ref="B252:C252"/>
    <mergeCell ref="B241:C241"/>
    <mergeCell ref="B243:C243"/>
    <mergeCell ref="B244:C244"/>
    <mergeCell ref="B246:C246"/>
    <mergeCell ref="B234:C234"/>
    <mergeCell ref="B235:C235"/>
    <mergeCell ref="B236:C236"/>
    <mergeCell ref="B237:C237"/>
    <mergeCell ref="B239:C239"/>
    <mergeCell ref="B259:C259"/>
    <mergeCell ref="B260:C260"/>
    <mergeCell ref="B261:C261"/>
    <mergeCell ref="B262:C262"/>
    <mergeCell ref="B263:C263"/>
    <mergeCell ref="B264:C264"/>
    <mergeCell ref="B254:C254"/>
    <mergeCell ref="B255:C255"/>
    <mergeCell ref="B256:C256"/>
    <mergeCell ref="B257:C257"/>
    <mergeCell ref="B258:C258"/>
    <mergeCell ref="B265:C265"/>
    <mergeCell ref="B266:C266"/>
    <mergeCell ref="B268:C268"/>
    <mergeCell ref="B269:C269"/>
    <mergeCell ref="B270:C270"/>
    <mergeCell ref="B271:C271"/>
    <mergeCell ref="B272:C272"/>
    <mergeCell ref="B279:C279"/>
    <mergeCell ref="B280:C280"/>
    <mergeCell ref="B281:C281"/>
    <mergeCell ref="B282:C282"/>
    <mergeCell ref="B283:C283"/>
    <mergeCell ref="B273:C273"/>
    <mergeCell ref="B274:C274"/>
    <mergeCell ref="B275:C275"/>
    <mergeCell ref="B276:C276"/>
    <mergeCell ref="B277:C277"/>
    <mergeCell ref="B278:C278"/>
    <mergeCell ref="B299:C299"/>
    <mergeCell ref="B293:C293"/>
    <mergeCell ref="B295:C295"/>
    <mergeCell ref="B296:C296"/>
    <mergeCell ref="B297:C297"/>
    <mergeCell ref="B298:C298"/>
    <mergeCell ref="B284:C284"/>
    <mergeCell ref="B285:C285"/>
    <mergeCell ref="B291:C291"/>
    <mergeCell ref="B292:C292"/>
    <mergeCell ref="B286:C286"/>
    <mergeCell ref="B287:C287"/>
    <mergeCell ref="B288:C288"/>
  </mergeCells>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911A87-16A2-4E20-81EA-1878F91A461C}">
  <dimension ref="A1:L67"/>
  <sheetViews>
    <sheetView zoomScale="55" zoomScaleNormal="55" workbookViewId="0">
      <pane xSplit="1" ySplit="2" topLeftCell="C3" activePane="bottomRight" state="frozen"/>
      <selection pane="topRight" activeCell="B1" sqref="B1"/>
      <selection pane="bottomLeft" activeCell="A3" sqref="A3"/>
      <selection pane="bottomRight" activeCell="E8" sqref="E8"/>
    </sheetView>
  </sheetViews>
  <sheetFormatPr defaultColWidth="8.25" defaultRowHeight="19" x14ac:dyDescent="0.3"/>
  <cols>
    <col min="1" max="1" width="6.83203125" style="11" customWidth="1"/>
    <col min="2" max="2" width="16.83203125" style="10" customWidth="1"/>
    <col min="3" max="3" width="19" style="10" bestFit="1" customWidth="1"/>
    <col min="4" max="4" width="13.58203125" style="10" bestFit="1" customWidth="1"/>
    <col min="5" max="5" width="76.33203125" style="10" customWidth="1"/>
    <col min="6" max="6" width="46.83203125" style="10" customWidth="1"/>
    <col min="7" max="7" width="86.58203125" style="10" customWidth="1"/>
    <col min="8" max="8" width="11.83203125" style="11" customWidth="1"/>
    <col min="9" max="9" width="20.83203125" style="10" customWidth="1"/>
    <col min="10" max="10" width="26.33203125" style="10" customWidth="1"/>
    <col min="11" max="11" width="32.5" style="10" customWidth="1"/>
    <col min="12" max="12" width="24.58203125" style="10" customWidth="1"/>
    <col min="13" max="16384" width="8.25" style="10"/>
  </cols>
  <sheetData>
    <row r="1" spans="1:12" ht="34" x14ac:dyDescent="0.3">
      <c r="A1" s="252" t="s">
        <v>62</v>
      </c>
      <c r="B1" s="252"/>
      <c r="C1" s="252"/>
      <c r="D1" s="252"/>
      <c r="E1" s="252"/>
      <c r="F1" s="252"/>
      <c r="G1" s="252"/>
      <c r="H1" s="252"/>
      <c r="I1" s="252"/>
    </row>
    <row r="2" spans="1:12" s="11" customFormat="1" ht="40.5" thickBot="1" x14ac:dyDescent="0.35">
      <c r="A2" s="1" t="s">
        <v>49</v>
      </c>
      <c r="B2" s="1" t="s">
        <v>50</v>
      </c>
      <c r="C2" s="1" t="s">
        <v>51</v>
      </c>
      <c r="D2" s="1" t="s">
        <v>416</v>
      </c>
      <c r="E2" s="1" t="s">
        <v>52</v>
      </c>
      <c r="F2" s="1" t="s">
        <v>53</v>
      </c>
      <c r="G2" s="1" t="s">
        <v>54</v>
      </c>
      <c r="H2" s="1" t="s">
        <v>55</v>
      </c>
      <c r="I2" s="1" t="s">
        <v>56</v>
      </c>
    </row>
    <row r="3" spans="1:12" s="11" customFormat="1" ht="38.5" thickBot="1" x14ac:dyDescent="0.5">
      <c r="A3" s="12">
        <v>1</v>
      </c>
      <c r="B3" s="13" t="s">
        <v>1125</v>
      </c>
      <c r="C3" s="13" t="s">
        <v>1126</v>
      </c>
      <c r="D3" s="13" t="s">
        <v>2097</v>
      </c>
      <c r="E3" s="14"/>
      <c r="F3" s="13" t="s">
        <v>1830</v>
      </c>
      <c r="G3" s="67"/>
      <c r="H3" s="58"/>
      <c r="I3" s="58"/>
      <c r="K3" s="181" t="s">
        <v>1220</v>
      </c>
      <c r="L3" s="177">
        <f>COUNTA(D3:D43)</f>
        <v>28</v>
      </c>
    </row>
    <row r="4" spans="1:12" s="11" customFormat="1" ht="76.5" thickBot="1" x14ac:dyDescent="0.5">
      <c r="A4" s="12"/>
      <c r="B4" s="13"/>
      <c r="C4" s="13" t="s">
        <v>1259</v>
      </c>
      <c r="D4" s="77" t="s">
        <v>1257</v>
      </c>
      <c r="E4" s="13" t="s">
        <v>1258</v>
      </c>
      <c r="F4" s="13" t="s">
        <v>1900</v>
      </c>
      <c r="G4" s="13" t="s">
        <v>1894</v>
      </c>
      <c r="H4" s="58" t="s">
        <v>1893</v>
      </c>
      <c r="I4" s="58"/>
      <c r="K4" s="181" t="s">
        <v>1221</v>
      </c>
      <c r="L4" s="177">
        <f>COUNTIF(H3:H94,"ok")</f>
        <v>19</v>
      </c>
    </row>
    <row r="5" spans="1:12" s="11" customFormat="1" ht="19.5" thickBot="1" x14ac:dyDescent="0.5">
      <c r="A5" s="12"/>
      <c r="B5" s="13"/>
      <c r="C5" s="13"/>
      <c r="D5" s="13"/>
      <c r="E5" s="13"/>
      <c r="F5" s="13" t="s">
        <v>1897</v>
      </c>
      <c r="G5" s="13" t="s">
        <v>1895</v>
      </c>
      <c r="H5" s="58" t="s">
        <v>1893</v>
      </c>
      <c r="I5" s="58"/>
      <c r="K5" s="181" t="s">
        <v>1211</v>
      </c>
      <c r="L5" s="177">
        <f>COUNTIF(H3:H94,"NG")+COUNTIF(H3:H94,"TBD")</f>
        <v>6</v>
      </c>
    </row>
    <row r="6" spans="1:12" s="11" customFormat="1" ht="19.5" thickBot="1" x14ac:dyDescent="0.5">
      <c r="A6" s="12"/>
      <c r="B6" s="13"/>
      <c r="C6" s="13"/>
      <c r="D6" s="13"/>
      <c r="E6" s="13"/>
      <c r="F6" s="13" t="s">
        <v>1896</v>
      </c>
      <c r="G6" s="13" t="s">
        <v>1898</v>
      </c>
      <c r="H6" s="58" t="s">
        <v>1893</v>
      </c>
      <c r="I6" s="58"/>
      <c r="K6" s="181" t="s">
        <v>1212</v>
      </c>
      <c r="L6" s="177">
        <f>L3-L4-L5-L7</f>
        <v>3</v>
      </c>
    </row>
    <row r="7" spans="1:12" s="11" customFormat="1" ht="38.5" thickBot="1" x14ac:dyDescent="0.5">
      <c r="A7" s="12"/>
      <c r="B7" s="13"/>
      <c r="C7" s="13"/>
      <c r="D7" s="13"/>
      <c r="E7" s="13"/>
      <c r="F7" s="13" t="s">
        <v>1901</v>
      </c>
      <c r="G7" s="13" t="s">
        <v>1898</v>
      </c>
      <c r="H7" s="58" t="s">
        <v>1893</v>
      </c>
      <c r="I7" s="58"/>
      <c r="K7" s="181" t="s">
        <v>1201</v>
      </c>
      <c r="L7" s="177">
        <f>COUNTIF(H3:H94,"to do")</f>
        <v>0</v>
      </c>
    </row>
    <row r="8" spans="1:12" s="11" customFormat="1" ht="95" x14ac:dyDescent="0.3">
      <c r="A8" s="12"/>
      <c r="B8" s="13"/>
      <c r="C8" s="13" t="s">
        <v>204</v>
      </c>
      <c r="D8" s="13" t="s">
        <v>2097</v>
      </c>
      <c r="E8" s="12"/>
      <c r="F8" s="13" t="s">
        <v>1899</v>
      </c>
      <c r="G8" s="13" t="s">
        <v>1903</v>
      </c>
      <c r="H8" s="58" t="s">
        <v>1893</v>
      </c>
      <c r="I8" s="58"/>
    </row>
    <row r="9" spans="1:12" s="11" customFormat="1" x14ac:dyDescent="0.3">
      <c r="A9" s="12"/>
      <c r="B9" s="13"/>
      <c r="C9" s="13"/>
      <c r="D9" s="13" t="s">
        <v>2097</v>
      </c>
      <c r="E9" s="12"/>
      <c r="F9" s="13" t="s">
        <v>1897</v>
      </c>
      <c r="G9" s="13" t="s">
        <v>1895</v>
      </c>
      <c r="H9" s="58" t="s">
        <v>1893</v>
      </c>
      <c r="I9" s="58"/>
    </row>
    <row r="10" spans="1:12" s="11" customFormat="1" x14ac:dyDescent="0.3">
      <c r="A10" s="12"/>
      <c r="B10" s="13"/>
      <c r="C10" s="13"/>
      <c r="D10" s="13" t="s">
        <v>2097</v>
      </c>
      <c r="E10" s="12"/>
      <c r="F10" s="13" t="s">
        <v>1896</v>
      </c>
      <c r="G10" s="13" t="s">
        <v>1912</v>
      </c>
      <c r="H10" s="58" t="s">
        <v>1893</v>
      </c>
      <c r="I10" s="58"/>
    </row>
    <row r="11" spans="1:12" s="11" customFormat="1" ht="38" x14ac:dyDescent="0.3">
      <c r="A11" s="12"/>
      <c r="B11" s="13"/>
      <c r="C11" s="13"/>
      <c r="D11" s="13" t="s">
        <v>2097</v>
      </c>
      <c r="E11" s="12"/>
      <c r="F11" s="13" t="s">
        <v>1901</v>
      </c>
      <c r="G11" s="13" t="s">
        <v>1907</v>
      </c>
      <c r="H11" s="58" t="s">
        <v>1893</v>
      </c>
      <c r="I11" s="58"/>
    </row>
    <row r="12" spans="1:12" s="11" customFormat="1" ht="76" x14ac:dyDescent="0.3">
      <c r="A12" s="12"/>
      <c r="B12" s="13"/>
      <c r="C12" s="13" t="s">
        <v>81</v>
      </c>
      <c r="D12" s="13" t="s">
        <v>2097</v>
      </c>
      <c r="E12" s="13" t="s">
        <v>1809</v>
      </c>
      <c r="F12" s="13" t="s">
        <v>1908</v>
      </c>
      <c r="G12" s="13" t="s">
        <v>1909</v>
      </c>
      <c r="H12" s="58" t="s">
        <v>1893</v>
      </c>
      <c r="I12" s="58"/>
    </row>
    <row r="13" spans="1:12" s="11" customFormat="1" ht="55.5" customHeight="1" x14ac:dyDescent="0.3">
      <c r="A13" s="12"/>
      <c r="B13" s="13"/>
      <c r="C13" s="13"/>
      <c r="D13" s="13" t="s">
        <v>2097</v>
      </c>
      <c r="E13" s="13" t="s">
        <v>1808</v>
      </c>
      <c r="F13" s="13" t="s">
        <v>1810</v>
      </c>
      <c r="G13" s="13" t="s">
        <v>2038</v>
      </c>
      <c r="H13" s="169" t="s">
        <v>1232</v>
      </c>
      <c r="I13" s="58" t="s">
        <v>1947</v>
      </c>
    </row>
    <row r="14" spans="1:12" s="11" customFormat="1" x14ac:dyDescent="0.3">
      <c r="A14" s="12"/>
      <c r="B14" s="13"/>
      <c r="C14" s="13" t="s">
        <v>87</v>
      </c>
      <c r="D14" s="13" t="s">
        <v>2097</v>
      </c>
      <c r="E14" s="12"/>
      <c r="F14" s="13"/>
      <c r="G14" s="13" t="s">
        <v>1827</v>
      </c>
      <c r="H14" s="58" t="s">
        <v>3</v>
      </c>
      <c r="I14" s="58"/>
    </row>
    <row r="15" spans="1:12" s="11" customFormat="1" ht="38" x14ac:dyDescent="0.3">
      <c r="A15" s="12"/>
      <c r="B15" s="13"/>
      <c r="C15" s="13" t="s">
        <v>83</v>
      </c>
      <c r="D15" s="13" t="s">
        <v>2097</v>
      </c>
      <c r="E15" s="12"/>
      <c r="F15" s="13"/>
      <c r="G15" s="13" t="s">
        <v>1828</v>
      </c>
      <c r="H15" s="58" t="s">
        <v>3</v>
      </c>
      <c r="I15" s="58"/>
    </row>
    <row r="16" spans="1:12" s="11" customFormat="1" ht="57" x14ac:dyDescent="0.3">
      <c r="A16" s="12"/>
      <c r="B16" s="13"/>
      <c r="C16" s="13" t="s">
        <v>207</v>
      </c>
      <c r="D16" s="13" t="s">
        <v>2097</v>
      </c>
      <c r="E16" s="13" t="s">
        <v>1823</v>
      </c>
      <c r="F16" s="13"/>
      <c r="G16" s="13" t="s">
        <v>1829</v>
      </c>
      <c r="H16" s="58"/>
      <c r="I16" s="58"/>
    </row>
    <row r="17" spans="1:9" s="11" customFormat="1" ht="38" x14ac:dyDescent="0.3">
      <c r="A17" s="12"/>
      <c r="B17" s="13"/>
      <c r="C17" s="163" t="s">
        <v>1817</v>
      </c>
      <c r="D17" s="13" t="s">
        <v>2097</v>
      </c>
      <c r="E17" s="13" t="s">
        <v>2004</v>
      </c>
      <c r="F17" s="13" t="s">
        <v>1813</v>
      </c>
      <c r="G17" s="13" t="s">
        <v>1814</v>
      </c>
      <c r="H17" s="169" t="s">
        <v>1232</v>
      </c>
      <c r="I17" s="58" t="s">
        <v>1947</v>
      </c>
    </row>
    <row r="18" spans="1:9" s="11" customFormat="1" x14ac:dyDescent="0.3">
      <c r="A18" s="12"/>
      <c r="B18" s="13"/>
      <c r="C18" s="13"/>
      <c r="D18" s="13" t="s">
        <v>2097</v>
      </c>
      <c r="E18" s="13"/>
      <c r="F18" s="13" t="s">
        <v>1815</v>
      </c>
      <c r="G18" s="13" t="s">
        <v>1816</v>
      </c>
      <c r="H18" s="58" t="s">
        <v>36</v>
      </c>
      <c r="I18" s="58"/>
    </row>
    <row r="19" spans="1:9" s="11" customFormat="1" x14ac:dyDescent="0.3">
      <c r="A19" s="12"/>
      <c r="B19" s="13"/>
      <c r="C19" s="13"/>
      <c r="D19" s="13" t="s">
        <v>2097</v>
      </c>
      <c r="E19" s="12"/>
      <c r="F19" s="13" t="s">
        <v>1812</v>
      </c>
      <c r="G19" s="13" t="s">
        <v>1814</v>
      </c>
      <c r="H19" s="58" t="s">
        <v>36</v>
      </c>
      <c r="I19" s="58"/>
    </row>
    <row r="20" spans="1:9" s="11" customFormat="1" x14ac:dyDescent="0.3">
      <c r="A20" s="12"/>
      <c r="B20" s="13"/>
      <c r="C20" s="13"/>
      <c r="D20" s="13" t="s">
        <v>2097</v>
      </c>
      <c r="E20" s="12"/>
      <c r="F20" s="13" t="s">
        <v>1811</v>
      </c>
      <c r="G20" s="13" t="s">
        <v>1814</v>
      </c>
      <c r="H20" s="64" t="s">
        <v>39</v>
      </c>
      <c r="I20" s="58" t="s">
        <v>1947</v>
      </c>
    </row>
    <row r="21" spans="1:9" s="11" customFormat="1" ht="57" x14ac:dyDescent="0.3">
      <c r="A21" s="12"/>
      <c r="B21" s="13"/>
      <c r="C21" s="163" t="s">
        <v>1818</v>
      </c>
      <c r="D21" s="13" t="s">
        <v>2097</v>
      </c>
      <c r="E21" s="13" t="s">
        <v>2005</v>
      </c>
      <c r="F21" s="13" t="s">
        <v>1820</v>
      </c>
      <c r="G21" s="13" t="s">
        <v>1819</v>
      </c>
      <c r="H21" s="58" t="s">
        <v>36</v>
      </c>
      <c r="I21" s="58"/>
    </row>
    <row r="22" spans="1:9" s="11" customFormat="1" ht="38" x14ac:dyDescent="0.3">
      <c r="A22" s="12"/>
      <c r="B22" s="13"/>
      <c r="C22" s="163"/>
      <c r="D22" s="13" t="s">
        <v>2097</v>
      </c>
      <c r="E22" s="169" t="s">
        <v>1932</v>
      </c>
      <c r="F22" s="13" t="s">
        <v>1821</v>
      </c>
      <c r="G22" s="13" t="s">
        <v>1822</v>
      </c>
      <c r="H22" s="169" t="s">
        <v>1902</v>
      </c>
      <c r="I22" s="58" t="s">
        <v>1947</v>
      </c>
    </row>
    <row r="23" spans="1:9" s="11" customFormat="1" x14ac:dyDescent="0.3">
      <c r="A23" s="12"/>
      <c r="B23" s="13"/>
      <c r="C23" s="163"/>
      <c r="D23" s="13" t="s">
        <v>2097</v>
      </c>
      <c r="E23" s="58"/>
      <c r="F23" s="13"/>
      <c r="G23" s="13" t="s">
        <v>1890</v>
      </c>
      <c r="H23" s="169" t="s">
        <v>1902</v>
      </c>
      <c r="I23" s="58" t="s">
        <v>1947</v>
      </c>
    </row>
    <row r="24" spans="1:9" s="11" customFormat="1" ht="76" x14ac:dyDescent="0.3">
      <c r="A24" s="12"/>
      <c r="B24" s="13"/>
      <c r="C24" s="13" t="s">
        <v>1260</v>
      </c>
      <c r="D24" s="77" t="s">
        <v>1261</v>
      </c>
      <c r="E24" s="13" t="s">
        <v>1262</v>
      </c>
      <c r="F24" s="67"/>
      <c r="G24" s="13" t="s">
        <v>1824</v>
      </c>
      <c r="H24" s="58" t="s">
        <v>1826</v>
      </c>
      <c r="I24" s="58"/>
    </row>
    <row r="25" spans="1:9" s="11" customFormat="1" ht="38" x14ac:dyDescent="0.3">
      <c r="A25" s="12">
        <v>2</v>
      </c>
      <c r="B25" s="13" t="s">
        <v>1127</v>
      </c>
      <c r="C25" s="13" t="s">
        <v>485</v>
      </c>
      <c r="D25" s="77" t="s">
        <v>487</v>
      </c>
      <c r="E25" s="13" t="s">
        <v>486</v>
      </c>
      <c r="F25" s="13" t="s">
        <v>1916</v>
      </c>
      <c r="G25" s="13" t="s">
        <v>1916</v>
      </c>
      <c r="H25" s="64" t="s">
        <v>1910</v>
      </c>
      <c r="I25" s="58" t="s">
        <v>1948</v>
      </c>
    </row>
    <row r="26" spans="1:9" s="11" customFormat="1" ht="57" x14ac:dyDescent="0.3">
      <c r="A26" s="12"/>
      <c r="B26" s="13"/>
      <c r="C26" s="13" t="s">
        <v>583</v>
      </c>
      <c r="D26" s="77" t="s">
        <v>582</v>
      </c>
      <c r="E26" s="13" t="s">
        <v>581</v>
      </c>
      <c r="F26" s="57" t="s">
        <v>1917</v>
      </c>
      <c r="G26" s="13" t="s">
        <v>1890</v>
      </c>
      <c r="H26" s="58" t="s">
        <v>1867</v>
      </c>
      <c r="I26" s="58"/>
    </row>
    <row r="27" spans="1:9" s="11" customFormat="1" ht="38" x14ac:dyDescent="0.3">
      <c r="A27" s="12"/>
      <c r="B27" s="57"/>
      <c r="C27" s="13" t="s">
        <v>877</v>
      </c>
      <c r="D27" s="77" t="s">
        <v>876</v>
      </c>
      <c r="E27" s="13" t="s">
        <v>875</v>
      </c>
      <c r="F27" s="57" t="s">
        <v>1917</v>
      </c>
      <c r="G27" s="13" t="s">
        <v>1890</v>
      </c>
      <c r="H27" s="58" t="s">
        <v>36</v>
      </c>
      <c r="I27" s="58"/>
    </row>
    <row r="28" spans="1:9" s="11" customFormat="1" ht="76" x14ac:dyDescent="0.3">
      <c r="A28" s="12"/>
      <c r="B28" s="13"/>
      <c r="C28" s="13" t="s">
        <v>548</v>
      </c>
      <c r="D28" s="77" t="s">
        <v>547</v>
      </c>
      <c r="E28" s="13" t="s">
        <v>546</v>
      </c>
      <c r="F28" s="13" t="s">
        <v>1933</v>
      </c>
      <c r="G28" s="13" t="s">
        <v>1934</v>
      </c>
      <c r="H28" s="58" t="s">
        <v>36</v>
      </c>
      <c r="I28" s="58"/>
    </row>
    <row r="29" spans="1:9" s="11" customFormat="1" ht="76" x14ac:dyDescent="0.3">
      <c r="A29" s="12"/>
      <c r="B29" s="13"/>
      <c r="C29" s="13" t="s">
        <v>727</v>
      </c>
      <c r="D29" s="77" t="s">
        <v>726</v>
      </c>
      <c r="E29" s="13" t="s">
        <v>725</v>
      </c>
      <c r="F29" s="13" t="s">
        <v>1914</v>
      </c>
      <c r="G29" s="13" t="s">
        <v>1915</v>
      </c>
      <c r="H29" s="58" t="s">
        <v>36</v>
      </c>
      <c r="I29" s="58"/>
    </row>
    <row r="30" spans="1:9" s="11" customFormat="1" ht="76" x14ac:dyDescent="0.3">
      <c r="A30" s="12"/>
      <c r="B30" s="57"/>
      <c r="C30" s="13" t="s">
        <v>1128</v>
      </c>
      <c r="D30" s="77" t="s">
        <v>1129</v>
      </c>
      <c r="E30" s="13" t="s">
        <v>1148</v>
      </c>
      <c r="F30" s="57" t="s">
        <v>1927</v>
      </c>
      <c r="G30" s="57" t="s">
        <v>1928</v>
      </c>
      <c r="H30" s="36" t="s">
        <v>1893</v>
      </c>
      <c r="I30" s="58"/>
    </row>
    <row r="31" spans="1:9" ht="95" x14ac:dyDescent="0.3">
      <c r="A31" s="12">
        <v>3</v>
      </c>
      <c r="B31" s="57" t="s">
        <v>1249</v>
      </c>
      <c r="C31" s="57"/>
      <c r="D31" s="77" t="s">
        <v>1254</v>
      </c>
      <c r="E31" s="57" t="s">
        <v>1251</v>
      </c>
      <c r="F31" s="57"/>
      <c r="G31" s="57" t="s">
        <v>1931</v>
      </c>
      <c r="H31" s="58" t="s">
        <v>1913</v>
      </c>
      <c r="I31" s="58" t="s">
        <v>1931</v>
      </c>
    </row>
    <row r="32" spans="1:9" ht="76" x14ac:dyDescent="0.3">
      <c r="A32" s="12">
        <v>4</v>
      </c>
      <c r="B32" s="57" t="s">
        <v>1252</v>
      </c>
      <c r="C32" s="57"/>
      <c r="D32" s="77" t="s">
        <v>1255</v>
      </c>
      <c r="E32" s="57" t="s">
        <v>1253</v>
      </c>
      <c r="F32" s="57" t="s">
        <v>1929</v>
      </c>
      <c r="G32" s="57" t="s">
        <v>1930</v>
      </c>
      <c r="H32" s="58" t="s">
        <v>1893</v>
      </c>
      <c r="I32" s="58"/>
    </row>
    <row r="33" spans="1:9" s="175" customFormat="1" ht="76" x14ac:dyDescent="0.3">
      <c r="A33" s="172">
        <v>5</v>
      </c>
      <c r="B33" s="174" t="s">
        <v>1529</v>
      </c>
      <c r="C33" s="174" t="s">
        <v>727</v>
      </c>
      <c r="D33" s="149" t="s">
        <v>726</v>
      </c>
      <c r="E33" s="174" t="s">
        <v>725</v>
      </c>
      <c r="F33" s="174" t="s">
        <v>1914</v>
      </c>
      <c r="G33" s="174" t="s">
        <v>1915</v>
      </c>
      <c r="H33" s="64" t="s">
        <v>1893</v>
      </c>
      <c r="I33" s="64"/>
    </row>
    <row r="34" spans="1:9" x14ac:dyDescent="0.3">
      <c r="A34" s="12"/>
      <c r="B34" s="57"/>
      <c r="C34" s="57"/>
      <c r="D34" s="57"/>
      <c r="E34" s="57"/>
      <c r="F34" s="57"/>
      <c r="G34" s="57"/>
      <c r="H34" s="58"/>
      <c r="I34" s="58"/>
    </row>
    <row r="35" spans="1:9" x14ac:dyDescent="0.3">
      <c r="A35" s="12"/>
      <c r="B35" s="57"/>
      <c r="C35" s="57"/>
      <c r="D35" s="57"/>
      <c r="E35" s="57"/>
      <c r="F35" s="57"/>
      <c r="G35" s="57"/>
      <c r="H35" s="58"/>
      <c r="I35" s="58"/>
    </row>
    <row r="36" spans="1:9" x14ac:dyDescent="0.3">
      <c r="A36" s="12"/>
      <c r="B36" s="57"/>
      <c r="C36" s="57"/>
      <c r="D36" s="57"/>
      <c r="E36" s="57"/>
      <c r="F36" s="57"/>
      <c r="G36" s="57"/>
      <c r="H36" s="58"/>
      <c r="I36" s="58"/>
    </row>
    <row r="37" spans="1:9" x14ac:dyDescent="0.3">
      <c r="A37" s="12"/>
      <c r="B37" s="59"/>
      <c r="C37" s="59"/>
      <c r="D37" s="59"/>
      <c r="E37" s="59"/>
      <c r="F37" s="59"/>
      <c r="G37" s="59"/>
      <c r="H37" s="58"/>
      <c r="I37" s="59"/>
    </row>
    <row r="38" spans="1:9" x14ac:dyDescent="0.3">
      <c r="A38" s="12"/>
      <c r="B38" s="59"/>
      <c r="C38" s="59"/>
      <c r="D38" s="59"/>
      <c r="E38" s="59"/>
      <c r="F38" s="59"/>
      <c r="G38" s="59"/>
      <c r="H38" s="58"/>
      <c r="I38" s="59"/>
    </row>
    <row r="39" spans="1:9" x14ac:dyDescent="0.3">
      <c r="A39" s="12"/>
      <c r="B39" s="59"/>
      <c r="C39" s="59"/>
      <c r="D39" s="59"/>
      <c r="E39" s="59"/>
      <c r="F39" s="59"/>
      <c r="G39" s="59"/>
      <c r="H39" s="58"/>
      <c r="I39" s="59"/>
    </row>
    <row r="40" spans="1:9" x14ac:dyDescent="0.3">
      <c r="B40" s="66"/>
      <c r="C40" s="66"/>
      <c r="D40" s="66"/>
      <c r="E40" s="66"/>
      <c r="F40" s="66"/>
      <c r="G40" s="66"/>
      <c r="H40" s="65"/>
      <c r="I40" s="66"/>
    </row>
    <row r="41" spans="1:9" x14ac:dyDescent="0.3">
      <c r="B41" s="66"/>
      <c r="C41" s="66"/>
      <c r="D41" s="66"/>
      <c r="E41" s="66"/>
      <c r="F41" s="66"/>
      <c r="G41" s="66"/>
      <c r="H41" s="65"/>
      <c r="I41" s="66"/>
    </row>
    <row r="42" spans="1:9" x14ac:dyDescent="0.3">
      <c r="B42" s="66"/>
      <c r="C42" s="66"/>
      <c r="D42" s="66"/>
      <c r="E42" s="66"/>
      <c r="F42" s="66"/>
      <c r="G42" s="66"/>
      <c r="H42" s="65"/>
      <c r="I42" s="66"/>
    </row>
    <row r="43" spans="1:9" x14ac:dyDescent="0.3">
      <c r="B43" s="66"/>
      <c r="C43" s="66"/>
      <c r="D43" s="66"/>
      <c r="E43" s="66"/>
      <c r="F43" s="66"/>
      <c r="G43" s="66"/>
      <c r="H43" s="65"/>
      <c r="I43" s="66"/>
    </row>
    <row r="44" spans="1:9" x14ac:dyDescent="0.3">
      <c r="B44" s="66"/>
      <c r="C44" s="66"/>
      <c r="D44" s="66"/>
      <c r="E44" s="66"/>
      <c r="F44" s="66"/>
      <c r="G44" s="66"/>
      <c r="H44" s="65"/>
      <c r="I44" s="66"/>
    </row>
    <row r="45" spans="1:9" x14ac:dyDescent="0.3">
      <c r="B45" s="66"/>
      <c r="C45" s="66"/>
      <c r="D45" s="66"/>
      <c r="E45" s="66"/>
      <c r="F45" s="66"/>
      <c r="G45" s="66"/>
      <c r="H45" s="65"/>
      <c r="I45" s="66"/>
    </row>
    <row r="46" spans="1:9" x14ac:dyDescent="0.3">
      <c r="B46" s="66"/>
      <c r="C46" s="66"/>
      <c r="D46" s="66"/>
      <c r="E46" s="66"/>
      <c r="F46" s="66"/>
      <c r="G46" s="66"/>
      <c r="H46" s="65"/>
      <c r="I46" s="66"/>
    </row>
    <row r="47" spans="1:9" x14ac:dyDescent="0.3">
      <c r="B47" s="66"/>
      <c r="C47" s="66"/>
      <c r="D47" s="66"/>
      <c r="E47" s="66"/>
      <c r="F47" s="66"/>
      <c r="G47" s="66"/>
      <c r="H47" s="65"/>
      <c r="I47" s="66"/>
    </row>
    <row r="48" spans="1:9" x14ac:dyDescent="0.3">
      <c r="B48" s="66"/>
      <c r="C48" s="66"/>
      <c r="D48" s="66"/>
      <c r="E48" s="66"/>
      <c r="F48" s="66"/>
      <c r="G48" s="66"/>
      <c r="H48" s="65"/>
      <c r="I48" s="66"/>
    </row>
    <row r="49" spans="1:9" x14ac:dyDescent="0.3">
      <c r="B49" s="66"/>
      <c r="C49" s="66"/>
      <c r="D49" s="66"/>
      <c r="E49" s="66"/>
      <c r="F49" s="66"/>
      <c r="G49" s="66"/>
      <c r="H49" s="65"/>
      <c r="I49" s="66"/>
    </row>
    <row r="50" spans="1:9" x14ac:dyDescent="0.3">
      <c r="B50" s="66"/>
      <c r="C50" s="66"/>
      <c r="D50" s="66"/>
      <c r="E50" s="66"/>
      <c r="F50" s="66"/>
      <c r="G50" s="66"/>
      <c r="H50" s="65"/>
      <c r="I50" s="66"/>
    </row>
    <row r="51" spans="1:9" x14ac:dyDescent="0.3">
      <c r="B51" s="66"/>
      <c r="C51" s="66"/>
      <c r="D51" s="66"/>
      <c r="E51" s="66"/>
      <c r="F51" s="66"/>
      <c r="G51" s="66"/>
      <c r="H51" s="65"/>
      <c r="I51" s="66"/>
    </row>
    <row r="52" spans="1:9" x14ac:dyDescent="0.3">
      <c r="B52" s="66"/>
      <c r="C52" s="66"/>
      <c r="D52" s="66"/>
      <c r="E52" s="66"/>
      <c r="F52" s="66"/>
      <c r="G52" s="66"/>
      <c r="H52" s="65"/>
      <c r="I52" s="66"/>
    </row>
    <row r="53" spans="1:9" s="11" customFormat="1" x14ac:dyDescent="0.3">
      <c r="A53" s="12"/>
      <c r="B53" s="57"/>
      <c r="C53" s="57"/>
      <c r="D53" s="57"/>
      <c r="E53" s="57"/>
      <c r="F53" s="57" t="s">
        <v>367</v>
      </c>
      <c r="G53" s="57"/>
      <c r="H53" s="36"/>
      <c r="I53" s="58"/>
    </row>
    <row r="54" spans="1:9" s="11" customFormat="1" x14ac:dyDescent="0.3">
      <c r="A54" s="12"/>
      <c r="B54" s="57"/>
      <c r="C54" s="57"/>
      <c r="D54" s="57"/>
      <c r="E54" s="57"/>
      <c r="F54" s="57" t="s">
        <v>368</v>
      </c>
      <c r="G54" s="57"/>
      <c r="H54" s="58"/>
      <c r="I54" s="59"/>
    </row>
    <row r="55" spans="1:9" s="11" customFormat="1" x14ac:dyDescent="0.3">
      <c r="A55" s="12"/>
      <c r="B55" s="57"/>
      <c r="C55" s="57"/>
      <c r="D55" s="57"/>
      <c r="E55" s="57"/>
      <c r="F55" s="57" t="s">
        <v>369</v>
      </c>
      <c r="G55" s="57"/>
      <c r="H55" s="58"/>
      <c r="I55" s="64"/>
    </row>
    <row r="56" spans="1:9" ht="38" x14ac:dyDescent="0.3">
      <c r="A56" s="12"/>
      <c r="B56" s="57"/>
      <c r="C56" s="57"/>
      <c r="D56" s="57"/>
      <c r="E56" s="57"/>
      <c r="F56" s="57" t="s">
        <v>370</v>
      </c>
      <c r="G56" s="57"/>
      <c r="H56" s="58"/>
      <c r="I56" s="58"/>
    </row>
    <row r="57" spans="1:9" x14ac:dyDescent="0.3">
      <c r="A57" s="12"/>
      <c r="B57" s="57"/>
      <c r="C57" s="57"/>
      <c r="D57" s="57"/>
      <c r="E57" s="57"/>
      <c r="F57" s="57"/>
      <c r="G57" s="57"/>
      <c r="H57" s="58"/>
      <c r="I57" s="58"/>
    </row>
    <row r="58" spans="1:9" x14ac:dyDescent="0.3">
      <c r="A58" s="12"/>
      <c r="B58" s="57"/>
      <c r="C58" s="57"/>
      <c r="D58" s="57"/>
      <c r="E58" s="57"/>
      <c r="F58" s="57"/>
      <c r="G58" s="57" t="s">
        <v>371</v>
      </c>
      <c r="H58" s="58"/>
      <c r="I58" s="58"/>
    </row>
    <row r="59" spans="1:9" x14ac:dyDescent="0.3">
      <c r="A59" s="12"/>
      <c r="B59" s="57"/>
      <c r="C59" s="57"/>
      <c r="D59" s="57"/>
      <c r="E59" s="57"/>
      <c r="F59" s="57"/>
      <c r="G59" s="57" t="s">
        <v>372</v>
      </c>
      <c r="H59" s="58"/>
      <c r="I59" s="58"/>
    </row>
    <row r="60" spans="1:9" x14ac:dyDescent="0.3">
      <c r="A60" s="12"/>
      <c r="B60" s="57"/>
      <c r="C60" s="57"/>
      <c r="D60" s="57"/>
      <c r="E60" s="57"/>
      <c r="F60" s="57"/>
      <c r="G60" s="57" t="s">
        <v>373</v>
      </c>
      <c r="H60" s="58"/>
      <c r="I60" s="58"/>
    </row>
    <row r="61" spans="1:9" x14ac:dyDescent="0.3">
      <c r="A61" s="12"/>
      <c r="B61" s="57"/>
      <c r="C61" s="66"/>
      <c r="D61" s="66"/>
      <c r="E61" s="57"/>
      <c r="F61" s="57"/>
      <c r="G61" s="57" t="s">
        <v>374</v>
      </c>
      <c r="H61" s="58"/>
      <c r="I61" s="58"/>
    </row>
    <row r="62" spans="1:9" x14ac:dyDescent="0.3">
      <c r="A62" s="12"/>
      <c r="B62" s="57"/>
      <c r="C62" s="57"/>
      <c r="D62" s="57"/>
      <c r="E62" s="57"/>
      <c r="F62" s="57"/>
      <c r="G62" s="57" t="s">
        <v>375</v>
      </c>
      <c r="H62" s="58"/>
      <c r="I62" s="58"/>
    </row>
    <row r="63" spans="1:9" x14ac:dyDescent="0.3">
      <c r="A63" s="12"/>
      <c r="B63" s="57"/>
      <c r="C63" s="57"/>
      <c r="D63" s="57"/>
      <c r="E63" s="57"/>
      <c r="F63" s="57"/>
      <c r="G63" s="57" t="s">
        <v>376</v>
      </c>
      <c r="H63" s="58"/>
      <c r="I63" s="58"/>
    </row>
    <row r="64" spans="1:9" x14ac:dyDescent="0.3">
      <c r="A64" s="12"/>
      <c r="B64" s="57"/>
      <c r="C64" s="57"/>
      <c r="D64" s="57"/>
      <c r="E64" s="57"/>
      <c r="F64" s="57"/>
      <c r="G64" s="57" t="s">
        <v>377</v>
      </c>
      <c r="H64" s="58"/>
      <c r="I64" s="58"/>
    </row>
    <row r="65" spans="1:9" ht="57" x14ac:dyDescent="0.3">
      <c r="A65" s="12"/>
      <c r="B65" s="57"/>
      <c r="C65" s="57"/>
      <c r="D65" s="57"/>
      <c r="E65" s="57"/>
      <c r="F65" s="57"/>
      <c r="G65" s="57" t="s">
        <v>378</v>
      </c>
      <c r="H65" s="58"/>
      <c r="I65" s="58"/>
    </row>
    <row r="66" spans="1:9" x14ac:dyDescent="0.3">
      <c r="A66" s="12"/>
      <c r="B66" s="57"/>
      <c r="C66" s="57"/>
      <c r="D66" s="57"/>
      <c r="E66" s="57"/>
      <c r="F66" s="57"/>
      <c r="G66" s="57"/>
      <c r="H66" s="58"/>
      <c r="I66" s="58"/>
    </row>
    <row r="67" spans="1:9" x14ac:dyDescent="0.3">
      <c r="A67" s="12"/>
      <c r="B67" s="57"/>
      <c r="C67" s="57"/>
      <c r="D67" s="57"/>
      <c r="E67" s="57"/>
      <c r="F67" s="57"/>
      <c r="G67" s="57"/>
      <c r="H67" s="58"/>
      <c r="I67" s="58"/>
    </row>
  </sheetData>
  <autoFilter ref="A2:I2" xr:uid="{837CAE19-6C42-43E6-B088-676014636C38}"/>
  <mergeCells count="1">
    <mergeCell ref="A1:I1"/>
  </mergeCells>
  <phoneticPr fontId="1" type="noConversion"/>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98D46AB1C0847548A38E6A2F8BCEDA39" ma:contentTypeVersion="3" ma:contentTypeDescription="Create a new document." ma:contentTypeScope="" ma:versionID="de2dc9cada34a09b85f163122be17547">
  <xsd:schema xmlns:xsd="http://www.w3.org/2001/XMLSchema" xmlns:xs="http://www.w3.org/2001/XMLSchema" xmlns:p="http://schemas.microsoft.com/office/2006/metadata/properties" xmlns:ns2="77d8a0f2-ca20-49f8-b04f-fdd543988eaf" targetNamespace="http://schemas.microsoft.com/office/2006/metadata/properties" ma:root="true" ma:fieldsID="84e97c06e6ada7b8b7160e059956bfc4" ns2:_="">
    <xsd:import namespace="77d8a0f2-ca20-49f8-b04f-fdd543988eaf"/>
    <xsd:element name="properties">
      <xsd:complexType>
        <xsd:sequence>
          <xsd:element name="documentManagement">
            <xsd:complexType>
              <xsd:all>
                <xsd:element ref="ns2:MediaServiceMetadata" minOccurs="0"/>
                <xsd:element ref="ns2:MediaServiceFastMetadata" minOccurs="0"/>
                <xsd:element ref="ns2:MediaServiceDateTake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7d8a0f2-ca20-49f8-b04f-fdd543988eaf"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3034246B-809F-43C4-B3DD-BAFB7708648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7d8a0f2-ca20-49f8-b04f-fdd543988ea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9E624B7E-4A6E-44A3-A704-D08189817C98}">
  <ds:schemaRefs>
    <ds:schemaRef ds:uri="http://schemas.microsoft.com/sharepoint/v3/contenttype/forms"/>
  </ds:schemaRefs>
</ds:datastoreItem>
</file>

<file path=customXml/itemProps3.xml><?xml version="1.0" encoding="utf-8"?>
<ds:datastoreItem xmlns:ds="http://schemas.openxmlformats.org/officeDocument/2006/customXml" ds:itemID="{491935B1-62A9-4E36-B3E6-817DA3BC13E2}">
  <ds:schemaRefs>
    <ds:schemaRef ds:uri="77d8a0f2-ca20-49f8-b04f-fdd543988eaf"/>
    <ds:schemaRef ds:uri="http://schemas.microsoft.com/office/2006/metadata/properties"/>
    <ds:schemaRef ds:uri="http://purl.org/dc/elements/1.1/"/>
    <ds:schemaRef ds:uri="http://purl.org/dc/dcmitype/"/>
    <ds:schemaRef ds:uri="http://purl.org/dc/terms/"/>
    <ds:schemaRef ds:uri="http://schemas.microsoft.com/office/2006/documentManagement/types"/>
    <ds:schemaRef ds:uri="http://schemas.microsoft.com/office/infopath/2007/PartnerControls"/>
    <ds:schemaRef ds:uri="http://schemas.openxmlformats.org/package/2006/metadata/core-propertie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20</vt:i4>
      </vt:variant>
      <vt:variant>
        <vt:lpstr>命名范围</vt:lpstr>
      </vt:variant>
      <vt:variant>
        <vt:i4>1</vt:i4>
      </vt:variant>
    </vt:vector>
  </HeadingPairs>
  <TitlesOfParts>
    <vt:vector size="21" baseType="lpstr">
      <vt:lpstr>Version</vt:lpstr>
      <vt:lpstr>Project overview</vt:lpstr>
      <vt:lpstr>Status Summary</vt:lpstr>
      <vt:lpstr>SRQ</vt:lpstr>
      <vt:lpstr>Sheet1</vt:lpstr>
      <vt:lpstr>0.General</vt:lpstr>
      <vt:lpstr>0.1 Drinks</vt:lpstr>
      <vt:lpstr>0.2 Default settings</vt:lpstr>
      <vt:lpstr>1.Update</vt:lpstr>
      <vt:lpstr>2.User mode</vt:lpstr>
      <vt:lpstr>Drink test</vt:lpstr>
      <vt:lpstr>3. Home page</vt:lpstr>
      <vt:lpstr>5. Operator</vt:lpstr>
      <vt:lpstr>4. Maintenance</vt:lpstr>
      <vt:lpstr>6. Service</vt:lpstr>
      <vt:lpstr>7. Manufacturer</vt:lpstr>
      <vt:lpstr>8. Developer</vt:lpstr>
      <vt:lpstr>9.Error test</vt:lpstr>
      <vt:lpstr>payment</vt:lpstr>
      <vt:lpstr>Tracking list</vt:lpstr>
      <vt:lpstr>SRQ!_FilterDatabase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Ling, Cheryl</dc:creator>
  <cp:keywords/>
  <dc:description/>
  <cp:lastModifiedBy>Zhang, Sunny</cp:lastModifiedBy>
  <cp:revision/>
  <cp:lastPrinted>2021-11-09T08:39:36Z</cp:lastPrinted>
  <dcterms:created xsi:type="dcterms:W3CDTF">2015-06-05T18:19:34Z</dcterms:created>
  <dcterms:modified xsi:type="dcterms:W3CDTF">2021-11-29T09:32:00Z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0x01010098D46AB1C0847548A38E6A2F8BCEDA39</vt:lpwstr>
  </property>
</Properties>
</file>